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570" windowHeight="11640" tabRatio="924" activeTab="0"/>
  </bookViews>
  <sheets>
    <sheet name="Пож. Рукава" sheetId="1" r:id="rId1"/>
    <sheet name="Огнетушители; ЗИП" sheetId="2" r:id="rId2"/>
    <sheet name="Головки; Гидранты" sheetId="3" r:id="rId3"/>
    <sheet name="Шкафы; Щиты; Инструмент" sheetId="4" r:id="rId4"/>
    <sheet name="Боев.одежда; Мотопомпы" sheetId="5" r:id="rId5"/>
    <sheet name="Пож. знаки, двери, СИЗ. " sheetId="6" r:id="rId6"/>
  </sheets>
  <definedNames>
    <definedName name="_xlnm.Print_Area" localSheetId="4">'Боев.одежда; Мотопомпы'!$A$1:$M$65</definedName>
    <definedName name="_xlnm.Print_Area" localSheetId="2">'Головки; Гидранты'!$A$1:$I$67</definedName>
    <definedName name="_xlnm.Print_Area" localSheetId="1">'Огнетушители; ЗИП'!$A$1:$J$85</definedName>
    <definedName name="_xlnm.Print_Area" localSheetId="5">'Пож. знаки, двери, СИЗ. '!$A$1:$J$76</definedName>
    <definedName name="_xlnm.Print_Area" localSheetId="0">'Пож. Рукава'!$A$1:$J$73</definedName>
    <definedName name="_xlnm.Print_Area" localSheetId="3">'Шкафы; Щиты; Инструмент'!$A$1:$R$75</definedName>
  </definedNames>
  <calcPr fullCalcOnLoad="1"/>
</workbook>
</file>

<file path=xl/sharedStrings.xml><?xml version="1.0" encoding="utf-8"?>
<sst xmlns="http://schemas.openxmlformats.org/spreadsheetml/2006/main" count="1591" uniqueCount="740">
  <si>
    <t>Наименование продукции</t>
  </si>
  <si>
    <t>Изм.</t>
  </si>
  <si>
    <t>скат</t>
  </si>
  <si>
    <t>Рукавные</t>
  </si>
  <si>
    <t>шт</t>
  </si>
  <si>
    <t>Сетка СВ-125</t>
  </si>
  <si>
    <t>Водосборник ВС-125</t>
  </si>
  <si>
    <t>Гидроэлеватор Г-600</t>
  </si>
  <si>
    <t>ГР-80</t>
  </si>
  <si>
    <t>ГРВ-100</t>
  </si>
  <si>
    <t>ГМ-50</t>
  </si>
  <si>
    <t>ГЦ-50</t>
  </si>
  <si>
    <t>ГМ-80</t>
  </si>
  <si>
    <t>ГЦ-80</t>
  </si>
  <si>
    <t>ГМВ-100</t>
  </si>
  <si>
    <t>ГМВ-125</t>
  </si>
  <si>
    <t>ГП-50*80</t>
  </si>
  <si>
    <t>Заглушки  и переходники</t>
  </si>
  <si>
    <t>Наименование</t>
  </si>
  <si>
    <t xml:space="preserve">  Ед.изм</t>
  </si>
  <si>
    <t>Тип</t>
  </si>
  <si>
    <t>Цвет</t>
  </si>
  <si>
    <t>Крепление</t>
  </si>
  <si>
    <t>Габариты, мм</t>
  </si>
  <si>
    <t>Окно</t>
  </si>
  <si>
    <t>Примечания</t>
  </si>
  <si>
    <t>крас./бел.</t>
  </si>
  <si>
    <t>в стену</t>
  </si>
  <si>
    <t>-</t>
  </si>
  <si>
    <t>+</t>
  </si>
  <si>
    <t>навесной</t>
  </si>
  <si>
    <t>Сетка СВ-100</t>
  </si>
  <si>
    <t>540-650-230</t>
  </si>
  <si>
    <t>840-650-230</t>
  </si>
  <si>
    <t xml:space="preserve">Наименование продукции </t>
  </si>
  <si>
    <t>150мм без головок</t>
  </si>
  <si>
    <t>Ключ К-80</t>
  </si>
  <si>
    <t>Ключ К-150</t>
  </si>
  <si>
    <t>Каска пожарного КП-92</t>
  </si>
  <si>
    <t>Каска пожарного КЗ-94</t>
  </si>
  <si>
    <t xml:space="preserve">Карабин </t>
  </si>
  <si>
    <t>компл</t>
  </si>
  <si>
    <t>пара</t>
  </si>
  <si>
    <t>Боевое снаряжение пожарных</t>
  </si>
  <si>
    <t>Водопенное оборудование</t>
  </si>
  <si>
    <t>Разветвление РТ-70</t>
  </si>
  <si>
    <t>Разветвление РТ-80</t>
  </si>
  <si>
    <t>Пеносмеситель ПС-1 70 мм</t>
  </si>
  <si>
    <t>Пеносмеситель ПС-2 80 мм</t>
  </si>
  <si>
    <t>Зарядная станция CFA Mobil для ОУ (от 2 до 30 кг.)</t>
  </si>
  <si>
    <t>75мм без головок</t>
  </si>
  <si>
    <t>100мм без головок</t>
  </si>
  <si>
    <t>125мм без головок</t>
  </si>
  <si>
    <t>50мм без головок</t>
  </si>
  <si>
    <t>Пожарные мотопомпы и насосы</t>
  </si>
  <si>
    <t>Головки соеденительные "Богданова"</t>
  </si>
  <si>
    <t>ГЗВ-150</t>
  </si>
  <si>
    <t>Стенд металлический закрытый "Комби" (без комплекта)</t>
  </si>
  <si>
    <t>Огнетушащие составы</t>
  </si>
  <si>
    <t>Стволы пожарные</t>
  </si>
  <si>
    <t>Доп. комплектация щитов: лом, багор, лопата, 2 ведра, 2 огнетушителя, ящик для песка, противопож. полотно, топор.</t>
  </si>
  <si>
    <t>Сигнально-осветительные приборы</t>
  </si>
  <si>
    <t>Лестницы пожарные</t>
  </si>
  <si>
    <t>Лестница палка</t>
  </si>
  <si>
    <t>Лестница трехколенная</t>
  </si>
  <si>
    <t>Средства спасения</t>
  </si>
  <si>
    <t>Веревка ВПС-30</t>
  </si>
  <si>
    <t>Веревка ВПС-50</t>
  </si>
  <si>
    <t>Щиты и стенды пожарные</t>
  </si>
  <si>
    <t>ГР-50 А-П</t>
  </si>
  <si>
    <t>ГР-50 А-А</t>
  </si>
  <si>
    <t>РС-50 П</t>
  </si>
  <si>
    <t>РСП-50 А</t>
  </si>
  <si>
    <t>РСП-70 А</t>
  </si>
  <si>
    <t>РСК-50 А</t>
  </si>
  <si>
    <t>РСКЗ-70 А</t>
  </si>
  <si>
    <t>Комплект SK-50</t>
  </si>
  <si>
    <t>Зарядная станция PSM POWER для ОП (от 1 до 250 кг. Без огранич) 220 вольт</t>
  </si>
  <si>
    <t>РС-50,01 П</t>
  </si>
  <si>
    <t>Задержка рукавная ЗР-80</t>
  </si>
  <si>
    <t>ГР-50 П-П</t>
  </si>
  <si>
    <t>РС-50,01 А</t>
  </si>
  <si>
    <t>РС-50 А</t>
  </si>
  <si>
    <t>РС-70,01 А</t>
  </si>
  <si>
    <t>РС-70 А</t>
  </si>
  <si>
    <t>СРК-50</t>
  </si>
  <si>
    <t>Лестница штурмовка</t>
  </si>
  <si>
    <t>ГМВ-150</t>
  </si>
  <si>
    <t>шт.</t>
  </si>
  <si>
    <t>Фонарь групповой ФОС3-5/6</t>
  </si>
  <si>
    <t>Зарядный адаптер к ФОС1</t>
  </si>
  <si>
    <t>СЛК-П20*</t>
  </si>
  <si>
    <t>Ствол СВПЭ-4*</t>
  </si>
  <si>
    <t>Ствол СВП (СПП)*</t>
  </si>
  <si>
    <t>Шкафы металлические для огнетушителей</t>
  </si>
  <si>
    <t>ГРВ-125</t>
  </si>
  <si>
    <t>ГР-150</t>
  </si>
  <si>
    <t>Зарядная станция PSM MINI для ОП (от 1 до 10 кг непрерывная работа до 8 часов)</t>
  </si>
  <si>
    <t>Установка для проверки рукавов HPP до 16 бар, 220 вольт</t>
  </si>
  <si>
    <t>Установка для сушки рукавов STG</t>
  </si>
  <si>
    <t>Зарядные станции огнетушителей, устройства проверки и сушки рукавов</t>
  </si>
  <si>
    <t>Ручной станок для перекатки рукавов Windi (диам. до 77 мм. и длиной до 30 м.)</t>
  </si>
  <si>
    <t>Зарядная станция PSM JUNIOR для ОП (от 1 до 12 кг.Без огранич) 220вольт</t>
  </si>
  <si>
    <r>
      <t xml:space="preserve">Зарядные станции и мотопомпы пожарные поставляются под заказ срок поставки до 30 дней.       </t>
    </r>
    <r>
      <rPr>
        <b/>
        <i/>
        <sz val="8"/>
        <rFont val="Times New Roman Cyr"/>
        <family val="0"/>
      </rPr>
      <t xml:space="preserve"> Цены указаны в евро, по курсу ЦБ РФ на день выставления счета.</t>
    </r>
  </si>
  <si>
    <t>Разветвление четырехход РЧ-150*</t>
  </si>
  <si>
    <t>закр.</t>
  </si>
  <si>
    <t>ГМ-50 П (Пластик)</t>
  </si>
  <si>
    <t>ГЦ-50 П (Пластик)</t>
  </si>
  <si>
    <t xml:space="preserve">195043, г. Санкт-Петербург, Рябовское шоссе, д. 120, лит. А, оф. 414, Тел./факс:(812) 313-11-25 (мног.), (812) 313-19-16   </t>
  </si>
  <si>
    <t xml:space="preserve">                              Цапковые и муфтовые</t>
  </si>
  <si>
    <t xml:space="preserve">  шт</t>
  </si>
  <si>
    <t>195043, г. Санкт-Петербург, Рябовское шоссе,  д. 120, лит. А, оф. 414, Тел./факс:(812) 313-11-25 (мног.), (812) 313-19-16</t>
  </si>
  <si>
    <t>195043, г. Санкт-Петербург, Рябовское шоссе, д. 120, лит.А, оф. 414, Тел./факс:(812) 313-11-25 (мног.), (812) 313-19-16</t>
  </si>
  <si>
    <t>Топор для пожарного щита</t>
  </si>
  <si>
    <t>65мм без головок</t>
  </si>
  <si>
    <t>80мм без головок</t>
  </si>
  <si>
    <t xml:space="preserve">50мм без головок </t>
  </si>
  <si>
    <t>Сетка СВ-80</t>
  </si>
  <si>
    <t>РС-70,01 П</t>
  </si>
  <si>
    <t>Костюм МЧС летний "Грета"</t>
  </si>
  <si>
    <t>Костюм МЧС зимний "Грета"</t>
  </si>
  <si>
    <t>Рукавицы трехпалые с крагами брезент</t>
  </si>
  <si>
    <t>Рукавицы трех.с крагами брезент/спилок</t>
  </si>
  <si>
    <t>Рукавицы утепл.с крагами брезент/спилок</t>
  </si>
  <si>
    <t>Фонарь ФПС-4/6 ПМ</t>
  </si>
  <si>
    <t>Фонарь ФПС- С 4/6 ПМ</t>
  </si>
  <si>
    <t>Закр Пр/Лев</t>
  </si>
  <si>
    <t>Откр Пр/Лев</t>
  </si>
  <si>
    <t>2 огнет. ОП-8 или ОУ-3</t>
  </si>
  <si>
    <t>1 огнет. ОП-8 или ОУ-3</t>
  </si>
  <si>
    <t xml:space="preserve">65мм без головок </t>
  </si>
  <si>
    <t>ОУ-1 Ярпож.</t>
  </si>
  <si>
    <t>ОУ-4 Ярпож.</t>
  </si>
  <si>
    <t>ОУ-6 Ярпож.</t>
  </si>
  <si>
    <t>ОУ-7 Ярпож. (бывш. ОУ-10)</t>
  </si>
  <si>
    <t>Тележка к ОУ-7</t>
  </si>
  <si>
    <t>ОУ-10 Ярпож.</t>
  </si>
  <si>
    <t>ОУ-10 Ярпож. в сборе</t>
  </si>
  <si>
    <t>ОУ-20 Ярпож.</t>
  </si>
  <si>
    <t>ОУ-20 Ярпож. в сборе</t>
  </si>
  <si>
    <t>Огнетушители самосрабатывающие</t>
  </si>
  <si>
    <t>Комплектующие и запчасти к огнетушителям</t>
  </si>
  <si>
    <t>Чека к огнетушителю</t>
  </si>
  <si>
    <t>Тележка к ОУ-10</t>
  </si>
  <si>
    <t>Тележка к ОУ-15</t>
  </si>
  <si>
    <t>Тележка к ОУ-20</t>
  </si>
  <si>
    <t>Тележка к ОУ-25</t>
  </si>
  <si>
    <t>Тележка к ОУ-55</t>
  </si>
  <si>
    <t>Гидранты пожарные</t>
  </si>
  <si>
    <t>ГП-Н-1000 мм  Сталь Бронз. Ниппель</t>
  </si>
  <si>
    <t>ГП-Н-1250 мм  Сталь Бронз. Ниппель</t>
  </si>
  <si>
    <t xml:space="preserve">ГП-Н-1500 мм  Сталь Бронз. Ниппель     </t>
  </si>
  <si>
    <t xml:space="preserve">ГП-Н-1750 мм  Сталь Бронз. Ниппель      </t>
  </si>
  <si>
    <t>ГП-Н-2000 мм  Сталь Бронз. Ниппель</t>
  </si>
  <si>
    <t>ГП-Н-2250 мм  Сталь Бронз. Ниппель</t>
  </si>
  <si>
    <t>ГП-Н-2500 мм  Сталь Бронз. Ниппель</t>
  </si>
  <si>
    <t>ГП-Н-2750 мм  Сталь Бронз. Ниппель</t>
  </si>
  <si>
    <t>ГП-Н-3000 мм  Сталь Бронз. Ниппель</t>
  </si>
  <si>
    <t>ГП-Н-3250 мм  Сталь Бронз. Ниппель</t>
  </si>
  <si>
    <t>ГП-Н-3500 мм  Сталь Бронз. Ниппель</t>
  </si>
  <si>
    <t>Фланцы и подставки для гидрантов</t>
  </si>
  <si>
    <t>Фланец для ГП</t>
  </si>
  <si>
    <t>Подставка фланцевая ППДФ 100*</t>
  </si>
  <si>
    <t>Колонка пожарная КПА</t>
  </si>
  <si>
    <t>ГПС-600</t>
  </si>
  <si>
    <t>ГПС-2000</t>
  </si>
  <si>
    <t>ОУ-55 Ярпож.(бывш. ОУ-80)</t>
  </si>
  <si>
    <t>ОУ-15 Ярпож.в сборе(бывш.ОУ-20)</t>
  </si>
  <si>
    <t>ОУ-15 Ярпож. (бывш.ОУ-20)</t>
  </si>
  <si>
    <t>Подставка фланцевая ППОФ 100*</t>
  </si>
  <si>
    <t>ГПС-200</t>
  </si>
  <si>
    <t>Порошок Вексон АВС 25 (Мешок 30 кг.)</t>
  </si>
  <si>
    <t>Задержка рукавная ЗР-150</t>
  </si>
  <si>
    <t>Рукавное оборудование</t>
  </si>
  <si>
    <t>Зажим рукавный ЗПР-80</t>
  </si>
  <si>
    <t>Зажим рукавный ЗПР-100</t>
  </si>
  <si>
    <t>Зажим рукавный ЗПР-150</t>
  </si>
  <si>
    <t xml:space="preserve">25мм без головок </t>
  </si>
  <si>
    <t>25мм в сборе с головками ГР-25 лат.</t>
  </si>
  <si>
    <t>ГР-25 Лат.</t>
  </si>
  <si>
    <t>ГМ/ГЦ-25  Лат.</t>
  </si>
  <si>
    <t>Кошма асбестовая АТ-2 ширина 1,55 м.</t>
  </si>
  <si>
    <t>Лом пожарный легкий для щитов</t>
  </si>
  <si>
    <t>П/пож. полотно ПП-300 (1,5*2,0м)</t>
  </si>
  <si>
    <t>П/пож. полотно ПП-600 (1,5*2,0м)</t>
  </si>
  <si>
    <t>П/пож. полотно ПП-1000 (1,5*2,0м)</t>
  </si>
  <si>
    <t>Ножниццы диэл. Специальные</t>
  </si>
  <si>
    <t>Перчатки диэлектрические</t>
  </si>
  <si>
    <t>Боты диэлектрические</t>
  </si>
  <si>
    <t>Коврик диэлектрический 500*500</t>
  </si>
  <si>
    <t>Коврик диэлектрический 750*750</t>
  </si>
  <si>
    <t>Порошок Вексон АВС 25 (Биг Бэг)</t>
  </si>
  <si>
    <t>Перезарядка порошковых огнетушителей</t>
  </si>
  <si>
    <t>Огнетушитель порошковый ОП-1 (з)</t>
  </si>
  <si>
    <t>Огнетушитель порошковый ОП-2 (з)</t>
  </si>
  <si>
    <t>Огнетушитель порошковый ОП-3 (з)</t>
  </si>
  <si>
    <t>Огнетушитель порошковый ОП-4 (з)</t>
  </si>
  <si>
    <t>Огнетушитель порошковый ОП-4 (г)</t>
  </si>
  <si>
    <t>Огнетушитель порошковый ОП-5 (з)</t>
  </si>
  <si>
    <t>Огнетушитель порошковый ОП-5 (г)</t>
  </si>
  <si>
    <t>Огнетушитель порошковый ОП-6 (з)</t>
  </si>
  <si>
    <t>Огнетушитель порошковый ОП-7 (з)</t>
  </si>
  <si>
    <t>Огнетушитель порошковый ОП-8 (з)</t>
  </si>
  <si>
    <t>Огнетушитель порошковый ОП-8 (г)</t>
  </si>
  <si>
    <t>Огнетушитель порошковый ОП-50/35 (з)</t>
  </si>
  <si>
    <t>Огнетушитель порошковый ОП-100/70 (з)</t>
  </si>
  <si>
    <t>Перезарядка углекислотных огнетушителей</t>
  </si>
  <si>
    <t xml:space="preserve">Огнетушитель углекислотный ОУ-1 </t>
  </si>
  <si>
    <t xml:space="preserve">Огнетушитель углекислотный ОУ-2 </t>
  </si>
  <si>
    <t xml:space="preserve">Огнетушитель углекислотный ОУ-3 </t>
  </si>
  <si>
    <t xml:space="preserve">Огнетушитель углекислотный ОУ-5 </t>
  </si>
  <si>
    <t xml:space="preserve">Огнетушитель углекислотный ОУ-6 </t>
  </si>
  <si>
    <t xml:space="preserve">Огнетушитель углекислотный ОУ-7 </t>
  </si>
  <si>
    <t xml:space="preserve">Огнетушитель углекислотный ОУ-8 </t>
  </si>
  <si>
    <t xml:space="preserve">Огнетушитель углекислотный ОУ-10 </t>
  </si>
  <si>
    <t xml:space="preserve">Огнетушитель углекислотный ОУ-15 </t>
  </si>
  <si>
    <t xml:space="preserve">Огнетушитель углекислотный ОУ-20 </t>
  </si>
  <si>
    <t xml:space="preserve">Огнетушитель углекислотный ОУ-25 </t>
  </si>
  <si>
    <t>Огнетушитель углекислотный ОУ-40</t>
  </si>
  <si>
    <t xml:space="preserve">Огнетушитель углекислотный ОУ-80 </t>
  </si>
  <si>
    <t>Перезарядка воздушно-пенных огнетушителей</t>
  </si>
  <si>
    <t xml:space="preserve">Огнетушитель воздушно-пенный ОВП-4 </t>
  </si>
  <si>
    <t xml:space="preserve">Огнетушитель воздушно-пенный ОВП-8 </t>
  </si>
  <si>
    <t xml:space="preserve">Огнетушитель воздушно-пенный ОВП-50 </t>
  </si>
  <si>
    <t>Кольцо уплотнительное КН-50</t>
  </si>
  <si>
    <t>Кольцо уплотнительное КН-70</t>
  </si>
  <si>
    <t>Кольцо уплотнительное КН-80</t>
  </si>
  <si>
    <t>Полиграфическая продукция</t>
  </si>
  <si>
    <t>Уплотнительные кольца для рукавных головок</t>
  </si>
  <si>
    <t>5,5 л/с Аи-92 Китай</t>
  </si>
  <si>
    <t>6,5 л/с Аи-92 Китай</t>
  </si>
  <si>
    <t>9,0 л/с Аи-92 Китай</t>
  </si>
  <si>
    <t>Кольцо уплотнительное КВ-100</t>
  </si>
  <si>
    <t>Кольцо уплотнительное КВ-125</t>
  </si>
  <si>
    <t>Кольцо уплотнительное КВ-150</t>
  </si>
  <si>
    <t>Кольцо уплотнительное КВ-200</t>
  </si>
  <si>
    <t>Гидротестер для пожарных кранов</t>
  </si>
  <si>
    <t>Топор носимый ТПП-СТ</t>
  </si>
  <si>
    <t>ГР-65 П-П</t>
  </si>
  <si>
    <t>ГР-65 А-П</t>
  </si>
  <si>
    <t>ГР-65 А-А</t>
  </si>
  <si>
    <t>ГМ-65</t>
  </si>
  <si>
    <t>ГЦ-65</t>
  </si>
  <si>
    <t>Пожарные шкафы для рукавов 51 и 66 мм металлические</t>
  </si>
  <si>
    <t>ГП-50*65</t>
  </si>
  <si>
    <t>ГП-65*80</t>
  </si>
  <si>
    <t>Багор пожарный для щитов</t>
  </si>
  <si>
    <t>Багор пож. из 2-х частей для щитов</t>
  </si>
  <si>
    <t>Крюк пож. для открывания люков</t>
  </si>
  <si>
    <t>Ключ для открывания пож. гидрантов</t>
  </si>
  <si>
    <t>ШПО-102</t>
  </si>
  <si>
    <t>откр.</t>
  </si>
  <si>
    <t>ШПО-103</t>
  </si>
  <si>
    <t>1 огнет. ОУ-3 или ОП-8</t>
  </si>
  <si>
    <t>ШПО-112</t>
  </si>
  <si>
    <t>ШПО-113</t>
  </si>
  <si>
    <t>540-1300-230</t>
  </si>
  <si>
    <t>Щит пожарный открытый, металл (1250*1000*35) без комплекта</t>
  </si>
  <si>
    <t>Ящик для песка 0,2 м³ - ЯП-02</t>
  </si>
  <si>
    <t>51/65</t>
  </si>
  <si>
    <t>Заряд к ОВП-8</t>
  </si>
  <si>
    <t>Лом пожарный тяжелый  ЛПТ</t>
  </si>
  <si>
    <t xml:space="preserve">100мм без головок </t>
  </si>
  <si>
    <t>38 мм без головок 1,6 Мпа резиновая камера</t>
  </si>
  <si>
    <t>Мостик Рукавный МПР-150 (компл)</t>
  </si>
  <si>
    <t>Коврик диэлектрический 1000*1000</t>
  </si>
  <si>
    <t>ЕI2-60-670*2080   1 створка глухая</t>
  </si>
  <si>
    <t>ЕI2-60-770*2080   1 створка глухая</t>
  </si>
  <si>
    <t>ЕI2-60-970*2080   1 створка глухая</t>
  </si>
  <si>
    <t>ЕI2-60-970*2080  1 створка со стекл.</t>
  </si>
  <si>
    <t>ЕI2-60-1280*2080  2 створки со стекл.</t>
  </si>
  <si>
    <t>ЕI2-60-1470*2080  2 створки глухая</t>
  </si>
  <si>
    <t>ЕI2-60-1470*2080  2 створки симметр.</t>
  </si>
  <si>
    <t>Огнетушители лесные</t>
  </si>
  <si>
    <t>Ранец противопожарный "РП-18-Ермак"</t>
  </si>
  <si>
    <t>Ранец противопожарный "РП-15-Ермак"</t>
  </si>
  <si>
    <t>Подставка под огнет. П15-2 (400-400-200)</t>
  </si>
  <si>
    <t>Опт</t>
  </si>
  <si>
    <t>ОРТ-50 А</t>
  </si>
  <si>
    <t>ОРТ-50</t>
  </si>
  <si>
    <t>Раструб к ОУ-1,2,3</t>
  </si>
  <si>
    <t>Выкидная трубка к ОУ-1,2,3</t>
  </si>
  <si>
    <t>Шланг с раструбом к ОУ-4,5,6,7  (L-0,4м)</t>
  </si>
  <si>
    <t>Шланг с раструбом к ОУ-10,15,20  (L-1м)</t>
  </si>
  <si>
    <t>Шланг к ОВП-4,8  (с пеногенератором)</t>
  </si>
  <si>
    <t>Шланг к ОВП-40,80  (L-3,0м, без пеногенератора)</t>
  </si>
  <si>
    <t>Пеногенератор к ОВП-40,80</t>
  </si>
  <si>
    <t>ЗПУ к ОУ-25,55  (перекидная, W-19,2 )</t>
  </si>
  <si>
    <t>ЗПУ к ОУ-25,55  (перекидная, W-27,8 )</t>
  </si>
  <si>
    <t>ЗПУ к ОП-1,2,3 (с распылителем)</t>
  </si>
  <si>
    <t>ЗПУ к ОП-4,5,6,8,10</t>
  </si>
  <si>
    <t>ЗПУ к ОП-35,70</t>
  </si>
  <si>
    <t>ЗПУ к ОВП-4,8</t>
  </si>
  <si>
    <t>Колесо  (d-125мм)</t>
  </si>
  <si>
    <t>Колесо  (d-200мм)</t>
  </si>
  <si>
    <t>Резинка к кронштейну ТГ2,ТГ3</t>
  </si>
  <si>
    <t>Трубка сифонная к ОП-1,2,3 (L-240мм,d-14мм)</t>
  </si>
  <si>
    <t>Трубка сифонная к ОП-4,5,6,8,10 (L-545мм,d-16мм)</t>
  </si>
  <si>
    <t>Трубка сифонная к ОП-35,50,70,100 (L-1м,d-32мм)</t>
  </si>
  <si>
    <t>Трубка сифонная к ОУ (L-1м,d-10мм )</t>
  </si>
  <si>
    <t>Трубка сифонная к ОУ (L-1,45м,d-10мм )</t>
  </si>
  <si>
    <t>ОСП-1 (100*) / ОСП-2 (200*)</t>
  </si>
  <si>
    <t>Генератор огнет. аэрозоля "Допинг-2,02т"</t>
  </si>
  <si>
    <t>Генератор огнет. аэрозоля "Допинг-2,160п"</t>
  </si>
  <si>
    <t>Кнопка ПАТС для  "Допинг-2,160п"</t>
  </si>
  <si>
    <t>Кроншт. Н3 универсальный (металл, под ручку)</t>
  </si>
  <si>
    <t>Кроншт. Н1 настен. к ОУ (пластик, крепл. под ЗПУ)</t>
  </si>
  <si>
    <t>Кроншт. Н2 наст.универс. (пластик, крепл. под ручку)</t>
  </si>
  <si>
    <t xml:space="preserve">ОП-25 (з) АВСЕ Ярпож. </t>
  </si>
  <si>
    <t xml:space="preserve">ОП-50 (з) АВСЕ Ярпож. </t>
  </si>
  <si>
    <t xml:space="preserve">ОП-100 (з) АВСЕ Ярпож. </t>
  </si>
  <si>
    <t>50мм в сборе с головками ГР-50 ал.</t>
  </si>
  <si>
    <t>50мм в сборе с ГР-50 ал. и ств. РС-50,01 ал.</t>
  </si>
  <si>
    <t>65мм в сборе с головками ГР-65 ал.</t>
  </si>
  <si>
    <t>65мм в сборе с ГР-65 ал. и ств. РС-70,01 ал.</t>
  </si>
  <si>
    <t>80мм в сборе с головками ГР-80 ал.</t>
  </si>
  <si>
    <t>100мм в сборе с гол. ГРВ-100 ал.</t>
  </si>
  <si>
    <t>150мм в сборе с головками ГР-150 ал.</t>
  </si>
  <si>
    <t>50мм в сборе с головками ГР-50 а-пл.</t>
  </si>
  <si>
    <t>50мм в сборе с ГР-50 ал.и ств. РС-50,01 ал.</t>
  </si>
  <si>
    <t>65мм в сборе с головками ГР-65 а-пл.</t>
  </si>
  <si>
    <t>50мм в сборе с головками ГР-50 пл.</t>
  </si>
  <si>
    <t>50мм в сборе с ГР-50 пл. и ств. РС-50.01 пл.</t>
  </si>
  <si>
    <t>50мм в сборе с ГР-50 а-пл. и ств. РС-50.01 пл.</t>
  </si>
  <si>
    <t>50мм в сборе с ГР-50 а-пл. и ств. РС-50.01 ал.</t>
  </si>
  <si>
    <t>50мм в сборе с ГР-50 ал. и ств. РС-50.01 ал.</t>
  </si>
  <si>
    <t>65мм в сборе с головками ГР-65 пл.</t>
  </si>
  <si>
    <t>65мм в сборе с ГР-65 пл. и  ств. РС-70.01 пл.</t>
  </si>
  <si>
    <t>65мм в сборе с ГР-65 а-пл. и ств. РС-70.01 пл.</t>
  </si>
  <si>
    <t>65мм в сборе с ГР-65 а-пл. и ств. РС-70.01 ал.</t>
  </si>
  <si>
    <t>65мм в сборе с ГР-65 ал. и ств. РС-70.01 ал.</t>
  </si>
  <si>
    <t>50мм с головками ГР-50 ал.</t>
  </si>
  <si>
    <t>75мм с головками ГР-80 ал.</t>
  </si>
  <si>
    <t>100мм с головками ГРВ-100 ал.</t>
  </si>
  <si>
    <t>125мм с головками ГРВ-125 ал.</t>
  </si>
  <si>
    <t>150мм с головками ГР-150 ал.</t>
  </si>
  <si>
    <t>ОУ-25 Ярпож. (бывш.ОУ-40)</t>
  </si>
  <si>
    <t>Шланг с распылителем к ОП-4,5,6,8  (d-14мм/d-16мм)</t>
  </si>
  <si>
    <t>Шланг с раструбом к ОУ-25  (L-3м)</t>
  </si>
  <si>
    <t>Шланг с раструбом к ОУ-50,55  (L-3м)</t>
  </si>
  <si>
    <t>ГП-Н-500 мм    Сталь Бронз. Ниппель</t>
  </si>
  <si>
    <t>ГП-Н-750 мм    Сталь Бронз. Ниппель</t>
  </si>
  <si>
    <t>Подставка сварная для ГП без дна ППС-200</t>
  </si>
  <si>
    <t>Подставка сварная для ГП с дном ППС-200</t>
  </si>
  <si>
    <t>Барашек к вентилю</t>
  </si>
  <si>
    <t>ГЗ-25 Лат.</t>
  </si>
  <si>
    <t>ГЗ-50  а-пл.</t>
  </si>
  <si>
    <t>ГЗ-65  а-пл.</t>
  </si>
  <si>
    <t>ГЗ-80  а-пл.</t>
  </si>
  <si>
    <t>ГЗВ-100  а-пл.</t>
  </si>
  <si>
    <t>ГЗВ-125  а-пл.</t>
  </si>
  <si>
    <r>
      <t xml:space="preserve">ОРТ-50  </t>
    </r>
    <r>
      <rPr>
        <sz val="9"/>
        <rFont val="Times New Roman Cyr"/>
        <family val="0"/>
      </rPr>
      <t>с пеногенератором</t>
    </r>
  </si>
  <si>
    <r>
      <t xml:space="preserve">ОРТ-50 А </t>
    </r>
    <r>
      <rPr>
        <sz val="9"/>
        <rFont val="Times New Roman Cyr"/>
        <family val="0"/>
      </rPr>
      <t>с пеногенератором</t>
    </r>
  </si>
  <si>
    <t>Рукав + место под 2 огн. до 10 кг.</t>
  </si>
  <si>
    <t>Рукав + место под огн. до 6 кг.</t>
  </si>
  <si>
    <t>2 корзины под 2 рукава</t>
  </si>
  <si>
    <t xml:space="preserve">БОП-3, ВИК-Т, вид А(-40С),черн.цв,с ОСП </t>
  </si>
  <si>
    <t>БОП-3, ВИК-Т, вид Б(-40С),черн.цв,с ОСП</t>
  </si>
  <si>
    <r>
      <t xml:space="preserve">                            Перечень № 1   </t>
    </r>
    <r>
      <rPr>
        <i/>
        <sz val="8"/>
        <rFont val="Times New Roman Cyr"/>
        <family val="1"/>
      </rPr>
      <t xml:space="preserve">          Цены указаны в рублях, с НДС - 18%. Товар сертифицирован </t>
    </r>
  </si>
  <si>
    <r>
      <t xml:space="preserve">             Перечень № 2   </t>
    </r>
    <r>
      <rPr>
        <i/>
        <sz val="8"/>
        <rFont val="Times New Roman Cyr"/>
        <family val="1"/>
      </rPr>
      <t xml:space="preserve">          Цены указаны в рублях, с НДС - 18%. Товар сертифицирован </t>
    </r>
  </si>
  <si>
    <t>Все огнетушители поставляются в новых баллонах - производство РФ г.Ярославль, имеют металл. ЗПУ;  роторную пломбу; маркировку баллона, ЗПУ и раструба.</t>
  </si>
  <si>
    <r>
      <t xml:space="preserve">                                                                                                           Перечень № 4               </t>
    </r>
    <r>
      <rPr>
        <i/>
        <sz val="10"/>
        <rFont val="Times New Roman Cyr"/>
        <family val="0"/>
      </rPr>
      <t xml:space="preserve"> Цены указаны в рублях, с НДС - 18%. Товар сертифицирован </t>
    </r>
  </si>
  <si>
    <r>
      <t xml:space="preserve">          Перечень № 5                </t>
    </r>
    <r>
      <rPr>
        <i/>
        <sz val="10"/>
        <rFont val="Times New Roman Cyr"/>
        <family val="0"/>
      </rPr>
      <t xml:space="preserve">Цены указаны в рублях, с НДС - 18%. Товар сертифицирован </t>
    </r>
    <r>
      <rPr>
        <i/>
        <sz val="8"/>
        <rFont val="Times New Roman Cyr"/>
        <family val="0"/>
      </rPr>
      <t xml:space="preserve"> </t>
    </r>
  </si>
  <si>
    <r>
      <t xml:space="preserve">         Перечень № 6   </t>
    </r>
    <r>
      <rPr>
        <i/>
        <sz val="8"/>
        <rFont val="Times New Roman Cyr"/>
        <family val="1"/>
      </rPr>
      <t xml:space="preserve">           Цены указаны в рублях, с НДС - 18%. Товар сертифицирован  </t>
    </r>
  </si>
  <si>
    <r>
      <t xml:space="preserve">                            Перечень № 3   </t>
    </r>
    <r>
      <rPr>
        <i/>
        <sz val="8"/>
        <rFont val="Times New Roman Cyr"/>
        <family val="1"/>
      </rPr>
      <t xml:space="preserve">          Цены указаны в рублях, с НДС - 18%. Товар сертифицирован </t>
    </r>
  </si>
  <si>
    <t xml:space="preserve">50мм без головок  </t>
  </si>
  <si>
    <t xml:space="preserve">50мм с головками ГР-50 ал.  </t>
  </si>
  <si>
    <t xml:space="preserve">75мм без головок  </t>
  </si>
  <si>
    <t xml:space="preserve">75мм с головками ГР-80 ал.  </t>
  </si>
  <si>
    <t>УВП в сборе с сумкой (тканный тип Сибтекс)</t>
  </si>
  <si>
    <t>ОУ-50 Ярпож.</t>
  </si>
  <si>
    <t>Аппарат зажигательный "АЗ-4"</t>
  </si>
  <si>
    <t>ГП-80*100</t>
  </si>
  <si>
    <t>Пенал для огнет. Adamant</t>
  </si>
  <si>
    <t>красный</t>
  </si>
  <si>
    <t>Пенал для огнет. Regon</t>
  </si>
  <si>
    <t>300-670-250</t>
  </si>
  <si>
    <t>1 огнет ОП-6 или ОП-8</t>
  </si>
  <si>
    <t>с окном пластик</t>
  </si>
  <si>
    <t>Совок пожарный</t>
  </si>
  <si>
    <t>Самоспасатели</t>
  </si>
  <si>
    <t>Капюшон феникс (фильтрующий)</t>
  </si>
  <si>
    <t>Капюшон феникс-2 (фильтрующий)</t>
  </si>
  <si>
    <t>Самоспасатель ШАНС-Е (фильтрующий)</t>
  </si>
  <si>
    <t>Аптечки, Имущество ГО</t>
  </si>
  <si>
    <t>Пакет индивидуальный ИПП-1</t>
  </si>
  <si>
    <t>Пакет противохимический ИПП-11</t>
  </si>
  <si>
    <t>Костюм Л-1</t>
  </si>
  <si>
    <t>Носилки тканевые МЧС</t>
  </si>
  <si>
    <t>Респираторы</t>
  </si>
  <si>
    <t>Лепесток</t>
  </si>
  <si>
    <t xml:space="preserve">               Противогазы </t>
  </si>
  <si>
    <t>Противогаз ГП-7Б</t>
  </si>
  <si>
    <t>Противогаз ГП-7ВМБ</t>
  </si>
  <si>
    <t>Маска ППМ-88</t>
  </si>
  <si>
    <t>ИП-4М (без РП)</t>
  </si>
  <si>
    <t>ИП-4 МК с РП-7Б</t>
  </si>
  <si>
    <t>Доставка, отправка и экспедирование грузобагажей до транспортных компаний по СПб в пределах КАД - от 500 р.</t>
  </si>
  <si>
    <t xml:space="preserve">Увеличенный автопарк позволяет осуществлять доставку за один день. Доставка по СПб и за пределы КАД а/м до 3 т.  от 350р до 1200р в зависимости от удаленности и количества товара. </t>
  </si>
  <si>
    <t xml:space="preserve">П   Е   Р   Е   З   А   Р   Я   Д   К   А          О   Г   Н   Е   Т   У   Ш   И   Т   Е   Л   Е   Й </t>
  </si>
  <si>
    <t>Ящики для песка</t>
  </si>
  <si>
    <t>Подставки для огнетушителей</t>
  </si>
  <si>
    <t>Ящик для песка 1,0 м³ - ЯП-1 разборный</t>
  </si>
  <si>
    <t>Пожарный инвентарь</t>
  </si>
  <si>
    <t>Лопата штыковая для щитов</t>
  </si>
  <si>
    <t>Лопата совковая для щитов</t>
  </si>
  <si>
    <t>Ведро пожарное конусное для щитов</t>
  </si>
  <si>
    <t>Ведро конусное пластик для щитов</t>
  </si>
  <si>
    <t>Корзина рукавная 51/65</t>
  </si>
  <si>
    <t>ТК-800 ТМТОС  р.3</t>
  </si>
  <si>
    <t>Рукавицы утепл.с крагами брезент СКПВ-ОП</t>
  </si>
  <si>
    <t>Багор пож. с деревянной ручкой БПН</t>
  </si>
  <si>
    <t>Багор пож. для компл. пож. машин БПМ</t>
  </si>
  <si>
    <t>Мостик Рукавный МПР-80 до 15 тн.(компл)</t>
  </si>
  <si>
    <t>Разветвление двухходовое РД-65х50</t>
  </si>
  <si>
    <t>ГП-100*125</t>
  </si>
  <si>
    <t>Мостик Рукавный МПР-80 свыше 15 тн.(компл)</t>
  </si>
  <si>
    <t>ИП-212-02 системный</t>
  </si>
  <si>
    <t xml:space="preserve">Огнетушитель воздушно-пенный ОВП-100 </t>
  </si>
  <si>
    <t xml:space="preserve">Огнетушитель воздушно-пенный ОВП-10 </t>
  </si>
  <si>
    <t>Устройство для внутриквартирного пожаротушения УВП</t>
  </si>
  <si>
    <t>С внутренним гидроизоляционным покрытием без наружного защитного покрытия 1,0 Мпа для пожарных кранов и переносных мотопомп РПК(В)-Н/В-Ду-1,0-М-У1 (тип "Китай") (20±1м)</t>
  </si>
  <si>
    <t>Рукава пожарные напорные   ГОСТ Р 51049-2008</t>
  </si>
  <si>
    <r>
      <t>Рукава  всасывающие - Россия (класс "В"- Вода группа "1" по 4</t>
    </r>
    <r>
      <rPr>
        <b/>
        <sz val="8.5"/>
        <rFont val="Calibri"/>
        <family val="2"/>
      </rPr>
      <t>±</t>
    </r>
    <r>
      <rPr>
        <b/>
        <sz val="8.5"/>
        <rFont val="Times New Roman Cyr"/>
        <family val="1"/>
      </rPr>
      <t>0,1м)</t>
    </r>
  </si>
  <si>
    <t>Рукава  всасывающие - Китай (класс "В"- Вода группа "1" по 4±0,1м)</t>
  </si>
  <si>
    <t>Двери противопожарные</t>
  </si>
  <si>
    <t xml:space="preserve">19мм без головок (длина 15 м.) </t>
  </si>
  <si>
    <t xml:space="preserve">МПП(р)  "Буран-2,5-2С" </t>
  </si>
  <si>
    <t>МПП(р)  "Буран-2,5 В"  взрывозащищенный</t>
  </si>
  <si>
    <t>МПП(р)  "Буран-8 У"  универсальный</t>
  </si>
  <si>
    <t>МПП(р)  "Буран-8 Н"  настенный</t>
  </si>
  <si>
    <t>Щит пожарный, металл (1250*650*300) без комплекта (распашные двери) сетка/окно</t>
  </si>
  <si>
    <t>Щит пожарный, металл (1400*650*300) без комплекта (распашные двери) сетка/окно</t>
  </si>
  <si>
    <t>Щит пожарный, металл (1250*650*300) без комплекта (распашные двери) закрытый</t>
  </si>
  <si>
    <t>Клапана пожарные</t>
  </si>
  <si>
    <t>Клапан Ду-65 латунь прямой КПЛП-65</t>
  </si>
  <si>
    <t>Клапан Ду-50 чугун прямой КПЧП-50</t>
  </si>
  <si>
    <t>Клапан Ду-65 чугун прямой КПЧП-65</t>
  </si>
  <si>
    <r>
      <t>Клапан Ду-50 чугун угловой 125</t>
    </r>
    <r>
      <rPr>
        <sz val="9"/>
        <rFont val="Calibri"/>
        <family val="2"/>
      </rPr>
      <t>°</t>
    </r>
    <r>
      <rPr>
        <sz val="9"/>
        <rFont val="Times New Roman Cyr"/>
        <family val="1"/>
      </rPr>
      <t xml:space="preserve">  РПТК-50, КПЧ-50</t>
    </r>
  </si>
  <si>
    <r>
      <t>Клапан Ду-65 чугун угловой 125</t>
    </r>
    <r>
      <rPr>
        <sz val="9"/>
        <rFont val="Calibri"/>
        <family val="2"/>
      </rPr>
      <t>°</t>
    </r>
    <r>
      <rPr>
        <sz val="9"/>
        <rFont val="Times New Roman Cyr"/>
        <family val="1"/>
      </rPr>
      <t xml:space="preserve">  РПТК-65, КПЧ-65</t>
    </r>
  </si>
  <si>
    <t>280-280-45</t>
  </si>
  <si>
    <t xml:space="preserve">Шкаф квартирный для УВП - рукав 19мм </t>
  </si>
  <si>
    <t>Рукав 19 мм. - длина 15 м.</t>
  </si>
  <si>
    <t>Ключница К-01 (1 ключ)</t>
  </si>
  <si>
    <t>Ключница К-50 (50 ключей)</t>
  </si>
  <si>
    <t>ЕI2-60-770*1980   1 створка глухая</t>
  </si>
  <si>
    <t>Шлем ШПМ-С  черный</t>
  </si>
  <si>
    <t>ОВЭ-2(з) АВЕ воздушно-эмульсионный</t>
  </si>
  <si>
    <t>ОВЭ-4(з) АВЕ воздушно-эмульсионный</t>
  </si>
  <si>
    <t>ОВЭ-40(з) АВЕ воздушно-эмульсионный</t>
  </si>
  <si>
    <t>ОВЭ-50(з) АВЕ воздушно-эмульсионный</t>
  </si>
  <si>
    <t>Газогенераторы к порошковым огнетушителям</t>
  </si>
  <si>
    <t>МПП(р)  "Буран-8 У/Н"  настенный/взрывозащ.</t>
  </si>
  <si>
    <t>Огнетушители  Воздушно-эмульсионные</t>
  </si>
  <si>
    <t>ОВЭ-5(з) АВЕ воздушно-эмульсионный</t>
  </si>
  <si>
    <t>Газогенератор ГГ-2(Б)-02 (М18,24,27,33)</t>
  </si>
  <si>
    <t>Газогенератор ГГ-5(Б)-02 (М18,24,27,33)</t>
  </si>
  <si>
    <t>Газогенератор ГГ-10(Б)-02 (М18,24,27,33)</t>
  </si>
  <si>
    <t>Расч.</t>
  </si>
  <si>
    <t>От 50т.р.</t>
  </si>
  <si>
    <t>от 50 т.р.</t>
  </si>
  <si>
    <t>От 50 т.р.</t>
  </si>
  <si>
    <t>Муфта противопожарная ОГНЕЗА ПМ 50</t>
  </si>
  <si>
    <t>Муфта противопожарная ОГНЕЗА ПМ 65</t>
  </si>
  <si>
    <t>Муфта противопожарная ОГНЕЗА ПМ 110</t>
  </si>
  <si>
    <t>Муфта противопожарная ОГНЕЗА ПМ 125</t>
  </si>
  <si>
    <t>100мм в сборе с головками ГР-100 ал.</t>
  </si>
  <si>
    <t>Шлем-каска пож. ШКПС бел/чер</t>
  </si>
  <si>
    <t>Противогаз ПШ-1С с ППМ-88 шланг ПВХ</t>
  </si>
  <si>
    <t>Противогаз ПШ-1Б с ППМ-88 шланг ПВХ</t>
  </si>
  <si>
    <t>Противогаз ПШ-20С с ППМ-88 шланг ПВХ</t>
  </si>
  <si>
    <t>Противогаз ПШ-20Б с ППМ-88 шланг ПВХ</t>
  </si>
  <si>
    <t>Противогаз ПШ-20РВ с ППМ-88 шланг ПВХ</t>
  </si>
  <si>
    <t>ЕI2-60-870*2080   1 створка глухая</t>
  </si>
  <si>
    <t>ЕI2-60-1270*2080   2 створки глухая</t>
  </si>
  <si>
    <t>ОП-35 (з) АВСЕ Ярпож. (ОП-50)</t>
  </si>
  <si>
    <t xml:space="preserve">ОП-40 (з) АВСЕ Ярпож. </t>
  </si>
  <si>
    <t>ОП-70 (з) АВСЕ Ярпож. (ОП-100)</t>
  </si>
  <si>
    <t xml:space="preserve">ОП-75 (з) АВСЕ Ярпож. </t>
  </si>
  <si>
    <t>Кронштейны, крепления настенные и транспортные</t>
  </si>
  <si>
    <t xml:space="preserve">ОУ-40 ВСЕ Ярпож. </t>
  </si>
  <si>
    <t>ОП-0,5 (з) АВСЕ Ярпож. Сувенирный</t>
  </si>
  <si>
    <t>Подставка под огнет. Универсальная /декоративная</t>
  </si>
  <si>
    <t>ЛС-С-20(15-25) У</t>
  </si>
  <si>
    <t>СЗО ТВ (БОП-2)  Брезент, вид А c ОСП (тип У)</t>
  </si>
  <si>
    <t>СЗО ТВ (БОП-2)  Брезент, вид Б c ОСП (тип У)</t>
  </si>
  <si>
    <t>Подшлемник летний термостойкий L=420 мм</t>
  </si>
  <si>
    <t>Подшлемник зимний полушерстяной(-40С), (-50С)</t>
  </si>
  <si>
    <t>Стекло противопожарное (400х600 мм)</t>
  </si>
  <si>
    <t>Стекло армированное (400х600 мм)</t>
  </si>
  <si>
    <r>
      <t xml:space="preserve">Подставка под огнет. П15 (200-400-200) / </t>
    </r>
    <r>
      <rPr>
        <sz val="9"/>
        <color indexed="10"/>
        <rFont val="Times New Roman"/>
        <family val="1"/>
      </rPr>
      <t>разобраная</t>
    </r>
  </si>
  <si>
    <r>
      <t xml:space="preserve">Подставка под огнет. П20 (240-400-240) / </t>
    </r>
    <r>
      <rPr>
        <sz val="9"/>
        <color indexed="10"/>
        <rFont val="Times New Roman"/>
        <family val="1"/>
      </rPr>
      <t>разобраная</t>
    </r>
  </si>
  <si>
    <r>
      <t>Подставка под огнет. П10 (170-400-170)</t>
    </r>
    <r>
      <rPr>
        <sz val="9"/>
        <color indexed="10"/>
        <rFont val="Times New Roman"/>
        <family val="1"/>
      </rPr>
      <t xml:space="preserve"> /</t>
    </r>
    <r>
      <rPr>
        <sz val="9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разобраная</t>
    </r>
  </si>
  <si>
    <t>Порошок Вексон АВС 50 (Биг Бэг)</t>
  </si>
  <si>
    <t>Порошок Вексон  АВС 50 (Мешок 30 кг.)</t>
  </si>
  <si>
    <t>Ключница К-30 (30 ключей)</t>
  </si>
  <si>
    <t>Клапан Ду-50 латунь прямой 15Б3Р муфта/муфта</t>
  </si>
  <si>
    <r>
      <t>Клапан Ду-50 латунь прямой 15Б3Р муфта/</t>
    </r>
    <r>
      <rPr>
        <sz val="9"/>
        <color indexed="10"/>
        <rFont val="Times New Roman Cyr"/>
        <family val="0"/>
      </rPr>
      <t>цапка</t>
    </r>
  </si>
  <si>
    <t>Индикатор давления (манометр) к ОП (резьба М8*1)</t>
  </si>
  <si>
    <t>Индикатор давления (манометр) к ОП (резьба М10*1)</t>
  </si>
  <si>
    <t>БОП-1 "Номекс", темно-синий цвет, ОСП, вид А</t>
  </si>
  <si>
    <t>БОП-1 "Номекс", темно-синий цвет, ОСП, вид Б</t>
  </si>
  <si>
    <t>ТК-800 ТМТОС  р.1</t>
  </si>
  <si>
    <r>
      <t xml:space="preserve">Сапоги пожарного специальные </t>
    </r>
    <r>
      <rPr>
        <sz val="8"/>
        <rFont val="Times New Roman Cyr"/>
        <family val="0"/>
      </rPr>
      <t>(с чулк. иск.меха)</t>
    </r>
  </si>
  <si>
    <t>ОУ-25 Ярпож.в сборе (бывш.ОУ-40) рез. Колесо</t>
  </si>
  <si>
    <t>ОУ-40 ВСЕ Ярпож. в сборе  резиновое колесо</t>
  </si>
  <si>
    <t>ОУ-50 Ярпож.в сборе  резиновое колесо</t>
  </si>
  <si>
    <t>ОУ-55 Ярпож.в сборе (бывш.ОУ-80) рез.колесо</t>
  </si>
  <si>
    <t>По запросу</t>
  </si>
  <si>
    <t>Аптечка КИМГЗ 147 (14)</t>
  </si>
  <si>
    <t>Аптечка офисная пл.чемодан</t>
  </si>
  <si>
    <t>Самоспасатель СИП-1 (изолирующий)</t>
  </si>
  <si>
    <t>Самоспасатель СПИ-20 (изолирующий)</t>
  </si>
  <si>
    <t>Самоспасатель СПИ-50 (изолирующий)</t>
  </si>
  <si>
    <t>по запросу</t>
  </si>
  <si>
    <t>Мотопомпа пожарная МП "Водолей" 20/100.03 прицепная (Мах.20л/с. Мах.нап. 100м.Вес 460 кг)</t>
  </si>
  <si>
    <t>Мотопомпа пожарная МП "Водолей" 10/60.01 переносная (Мах.10л/с. Мах.напор 60м. Вес 98 кг.)</t>
  </si>
  <si>
    <t>Мотопомпа пожарная МП "Водолей" 16/80.02 на тележке (Мах.16л/с. Мах.напор 80м.Вес 250 кг)</t>
  </si>
  <si>
    <t>Знак ПБ - самокл. пленка (100х100)</t>
  </si>
  <si>
    <t>Знак ПБ - сам. пленка (150х150/100х200)</t>
  </si>
  <si>
    <t>Знак ПБ - сам. пленка (150х200/100х300)</t>
  </si>
  <si>
    <t>Знак ПБ - сам. пленка (200х200/150х300)</t>
  </si>
  <si>
    <t>Знак ПБ - сам. пленка (250х250)</t>
  </si>
  <si>
    <t>Знак ПБ - сам. пленка (300х300/200х400)</t>
  </si>
  <si>
    <t>Знак ПБ - сам. пленка (400х400)</t>
  </si>
  <si>
    <t>Знак ПБ - сам.пленка на пластике ПВХ (100х100)</t>
  </si>
  <si>
    <t>Знак ПБ - сам.пленка на пластике ПВХ (150х150/100х200)</t>
  </si>
  <si>
    <t>Знак ПБ - сам.пленка на пластике ПВХ (150х200/100х300)</t>
  </si>
  <si>
    <t>Знак ПБ - сам.пленка на пластике ПВХ (200х200/150х300)</t>
  </si>
  <si>
    <t>Знак ПБ - сам.пленка на пластике ПВХ (250х250)</t>
  </si>
  <si>
    <t>Знак ПБ - сам.пленка на пластике ПВХ (300х300/200х400)</t>
  </si>
  <si>
    <t>Знак ПБ - сам.пленка на пластике ПВХ (400х400)</t>
  </si>
  <si>
    <t>Знак ПБ - Фотолюм. - ГОСТ Р 12.2.143-2009 (100х100)</t>
  </si>
  <si>
    <t>Знак ПБ - Фотолюм. - ГОСТ Р 12.2.143-2009 (150х150/100х200)</t>
  </si>
  <si>
    <t>Знак ПБ - Фотолюм. - ГОСТ Р 12.2.143-2009 (150х200/100х300)</t>
  </si>
  <si>
    <t>Знак ПБ - Фотолюм. - ГОСТ Р 12.2.143-2009 (200х200/150х300)</t>
  </si>
  <si>
    <t>Знак ПБ - Фотолюм. - ГОСТ Р 12.2.143-2009 (250х250)</t>
  </si>
  <si>
    <t>Знак ПБ - Фотолюм. - ГОСТ Р 12.2.143-2009 (300х300/200х400)</t>
  </si>
  <si>
    <t>Знак ПБ - Фотолюм. - ГОСТ Р 12.2.143-2009 (400х400)</t>
  </si>
  <si>
    <t>Знак ПБ - Световозвращающая пленка   (100х100)</t>
  </si>
  <si>
    <t>Знак ПБ - Световозвращающая пленка   (150х150/100х200)</t>
  </si>
  <si>
    <t>Знак ПБ - Световозвращающая пленка   (150х200/100х300)</t>
  </si>
  <si>
    <t>Знак ПБ - Световозвращающая пленка   (200х200/150х300)</t>
  </si>
  <si>
    <t>Знак ПБ - Световозвращающая пленка   (250х250)</t>
  </si>
  <si>
    <t>Знак ПБ - Световозвращающая пленка   (300х300/200х400)</t>
  </si>
  <si>
    <t>Знак ПБ - Световозвращающая пленка   (400х400)</t>
  </si>
  <si>
    <t>Знак ПБ - Сам. пленка на металле   (200х200/150х300)</t>
  </si>
  <si>
    <t>Знак ПБ - Сам. пленка на металле   (250х250)</t>
  </si>
  <si>
    <t>Знак ПБ - Сам. пленка на металле   (300х300/200х400)</t>
  </si>
  <si>
    <t>Знак ПБ - Сам. пленка на металле   (400х400)</t>
  </si>
  <si>
    <t>А3 (300х400) Пленка фотолюм. (печать из файла)</t>
  </si>
  <si>
    <t>А2 (400х600) Пленка фотолюм. (печать из файла)</t>
  </si>
  <si>
    <t>Рамка для плана А3 - аллюминий Nielsen</t>
  </si>
  <si>
    <t>Рамка для плана А2 - аллюминий Nielsen</t>
  </si>
  <si>
    <t>Разработка плана эвакуации</t>
  </si>
  <si>
    <t>БОП-1  Ткань "ТТОС", тип У, Вид Т вид А</t>
  </si>
  <si>
    <t>БОП-1  Ткань "ТТОС", тип У, Вид Т вид Б</t>
  </si>
  <si>
    <t>50мм в сборе с головками ГР-50а-пл</t>
  </si>
  <si>
    <t>50мм в сборе с головками ГР-50пл</t>
  </si>
  <si>
    <t>50мм в сборе с ГР-50а-пл и ств. РС-50,01ал</t>
  </si>
  <si>
    <t>50мм в сборе с ГР-50пл и ств. РС-50,01пл</t>
  </si>
  <si>
    <t>50мм в сборе с ГР-50а-пл и ств. РС-50,01пл</t>
  </si>
  <si>
    <t>ГР-38/50</t>
  </si>
  <si>
    <t>Пломба (желтая, ремонтная)</t>
  </si>
  <si>
    <t>Плакаты Умей действовать при пожаре  А-3 (10 л)</t>
  </si>
  <si>
    <t xml:space="preserve">Плакаты Охраны труда, ПБ, Инструкции А-2 </t>
  </si>
  <si>
    <t>700-1300-350</t>
  </si>
  <si>
    <t>2 рукава + 2 огн. до 10 кг.</t>
  </si>
  <si>
    <t>ТОК-200 "Термит" р.3</t>
  </si>
  <si>
    <t>ТОК-200 "Термит" р.1</t>
  </si>
  <si>
    <r>
      <t>А3 (300х400) Пленка фотолюм. (</t>
    </r>
    <r>
      <rPr>
        <sz val="7"/>
        <color indexed="21"/>
        <rFont val="Times New Roman Cyr"/>
        <family val="0"/>
      </rPr>
      <t>печать при разработке</t>
    </r>
    <r>
      <rPr>
        <sz val="8"/>
        <color indexed="21"/>
        <rFont val="Times New Roman Cyr"/>
        <family val="0"/>
      </rPr>
      <t>)</t>
    </r>
  </si>
  <si>
    <r>
      <t>А2 (400х600) Пленка фотолюм. (</t>
    </r>
    <r>
      <rPr>
        <sz val="7"/>
        <color indexed="21"/>
        <rFont val="Times New Roman Cyr"/>
        <family val="0"/>
      </rPr>
      <t>печать при разработке</t>
    </r>
    <r>
      <rPr>
        <sz val="8"/>
        <color indexed="21"/>
        <rFont val="Times New Roman Cyr"/>
        <family val="0"/>
      </rPr>
      <t>)</t>
    </r>
  </si>
  <si>
    <t>Респиратор Алина 200 АВК</t>
  </si>
  <si>
    <t>Респиратор Р-2У</t>
  </si>
  <si>
    <t xml:space="preserve">Противогаз ГП-9 с МПГ-ИЗОД </t>
  </si>
  <si>
    <t>ОВЭ-6(з) АВЕ воздушно-эмульсионный</t>
  </si>
  <si>
    <t>Стенды "Информация" 8 карманов А-4 (1*1,2м рамка)</t>
  </si>
  <si>
    <t>Стенды с перекидным устройством 12 кар.А-4 (1*1,2 рамка)</t>
  </si>
  <si>
    <t>Стенды 9 карманов А-3 (1,2*1,4м рамка)</t>
  </si>
  <si>
    <t>Эвакуационные знаки и Планы выполняются на фотолюминесцентной (светящейся в темноте) пленке в строгом соответствии с                              ГОСТ Р 12.2.143-2009 (СЕРТИФИКАТ, ПРОТОКОЛ ИСПЫТАНИЙ)</t>
  </si>
  <si>
    <t>Перчатки трехпалые с крагами горч. (зима-лето)</t>
  </si>
  <si>
    <t>Перчатки трехпалые горчичный цвет</t>
  </si>
  <si>
    <t>Каска пожарного КЗ-94 М</t>
  </si>
  <si>
    <t>Кобура для топора брезент/кожа</t>
  </si>
  <si>
    <t>ОП-2 (з) АВСЕ Ярпож ЗПУ-пластик</t>
  </si>
  <si>
    <r>
      <rPr>
        <b/>
        <sz val="14"/>
        <color indexed="10"/>
        <rFont val="Times New Roman Cyr"/>
        <family val="0"/>
      </rPr>
      <t>Вы можете вызвать специалиста</t>
    </r>
    <r>
      <rPr>
        <b/>
        <sz val="9"/>
        <rFont val="Times New Roman Cyr"/>
        <family val="0"/>
      </rPr>
      <t xml:space="preserve">                                 для: консультации по НПБ, замера дверей, разработки планов эвакуации, оснащения первичными средствами пожаротушения</t>
    </r>
  </si>
  <si>
    <r>
      <t xml:space="preserve">С внутренним гидроизоляционным и наружным защитным покрытием 1,6 Мпа для пожарных машин: износостойкий, маслостойкий РПМ(Д)-Ду-1,6-ИМ-У1  (тип </t>
    </r>
    <r>
      <rPr>
        <b/>
        <sz val="8"/>
        <color indexed="40"/>
        <rFont val="Times New Roman Cyr"/>
        <family val="0"/>
      </rPr>
      <t>"Армтекс"</t>
    </r>
    <r>
      <rPr>
        <b/>
        <sz val="8"/>
        <rFont val="Times New Roman Cyr"/>
        <family val="0"/>
      </rPr>
      <t xml:space="preserve">)  (20±1м) </t>
    </r>
  </si>
  <si>
    <r>
      <t xml:space="preserve">С внутренним гидроизоляционным и наружным защитным покрытием из Латекса 1,6 МПа для пожарных машин: износостойкий, морозостойкий  РПМ(Д)-Ду-1,6-И-УХЛ1 (тип </t>
    </r>
    <r>
      <rPr>
        <b/>
        <sz val="8.5"/>
        <color indexed="40"/>
        <rFont val="Times New Roman Cyr"/>
        <family val="0"/>
      </rPr>
      <t>"Латекс"</t>
    </r>
    <r>
      <rPr>
        <b/>
        <sz val="8.5"/>
        <rFont val="Times New Roman Cyr"/>
        <family val="0"/>
      </rPr>
      <t>)  (20±1м)</t>
    </r>
  </si>
  <si>
    <r>
      <t xml:space="preserve">С внутренним гидроизоляционным покрытием из термопластичного полиуретана (ТПУ) без наружного защитного покрытия 1,6 Мпа для пожарных машин: износостойкий, маслостойкий, морозостойкий                                                                                 РПМ(В)-Ду-1,6-ИМ-УХЛ1  (тип </t>
    </r>
    <r>
      <rPr>
        <b/>
        <sz val="8"/>
        <color indexed="40"/>
        <rFont val="Times New Roman Cyr"/>
        <family val="0"/>
      </rPr>
      <t>"Премиум"</t>
    </r>
    <r>
      <rPr>
        <b/>
        <sz val="8"/>
        <rFont val="Times New Roman Cyr"/>
        <family val="0"/>
      </rPr>
      <t xml:space="preserve">)  (20±1м) </t>
    </r>
  </si>
  <si>
    <r>
      <t xml:space="preserve">С внутренним гидроиз. покрытием без наружного защитного покрытия 1,0 Мпа для пожарных кранов и переносных мотопомп РПК(В)-Н/В-Ду-1,0-М-УХЛ1  (тип </t>
    </r>
    <r>
      <rPr>
        <b/>
        <sz val="9"/>
        <color indexed="40"/>
        <rFont val="Times New Roman Cyr"/>
        <family val="0"/>
      </rPr>
      <t>"Классик"</t>
    </r>
    <r>
      <rPr>
        <b/>
        <sz val="9"/>
        <rFont val="Times New Roman Cyr"/>
        <family val="0"/>
      </rPr>
      <t xml:space="preserve"> - "Сибтекс") (20±1м)</t>
    </r>
  </si>
  <si>
    <r>
      <t xml:space="preserve">С внутренним гидроиз. покрытием без наружного защитного покрытия 1,0 Мпа для пожарных кранов и переносных мотопомп РПК(В)-Н/В-Ду-1,0-М-УХЛ1  (тип </t>
    </r>
    <r>
      <rPr>
        <b/>
        <sz val="9"/>
        <color indexed="40"/>
        <rFont val="Times New Roman Cyr"/>
        <family val="0"/>
      </rPr>
      <t>"Классик"</t>
    </r>
    <r>
      <rPr>
        <b/>
        <sz val="9"/>
        <rFont val="Times New Roman Cyr"/>
        <family val="0"/>
      </rPr>
      <t xml:space="preserve"> - "Сибтекс") (</t>
    </r>
    <r>
      <rPr>
        <b/>
        <sz val="9"/>
        <color indexed="10"/>
        <rFont val="Times New Roman Cyr"/>
        <family val="0"/>
      </rPr>
      <t>18±1м</t>
    </r>
    <r>
      <rPr>
        <b/>
        <sz val="9"/>
        <rFont val="Times New Roman Cyr"/>
        <family val="0"/>
      </rPr>
      <t>)</t>
    </r>
  </si>
  <si>
    <r>
      <t xml:space="preserve">С внутренним гидроизоляционным покрытием из полимеров резины без наружного защитного покрытия 1,6МПа морозостойкий: РПМ(В)-РПМ(В)-Ду-1,6-УХЛ1  </t>
    </r>
    <r>
      <rPr>
        <b/>
        <sz val="9"/>
        <color indexed="10"/>
        <rFont val="Times New Roman Cyr"/>
        <family val="0"/>
      </rPr>
      <t>"Селект"</t>
    </r>
    <r>
      <rPr>
        <b/>
        <sz val="9"/>
        <color indexed="40"/>
        <rFont val="Times New Roman Cyr"/>
        <family val="0"/>
      </rPr>
      <t xml:space="preserve"> - "Гетекс"</t>
    </r>
    <r>
      <rPr>
        <b/>
        <sz val="9"/>
        <rFont val="Times New Roman Cyr"/>
        <family val="0"/>
      </rPr>
      <t xml:space="preserve">  (20±1м)</t>
    </r>
  </si>
  <si>
    <r>
      <rPr>
        <sz val="8"/>
        <rFont val="Times New Roman Cyr"/>
        <family val="0"/>
      </rPr>
      <t>Стенды</t>
    </r>
    <r>
      <rPr>
        <sz val="6.5"/>
        <rFont val="Times New Roman Cyr"/>
        <family val="0"/>
      </rPr>
      <t xml:space="preserve"> Пож.Безопасности, ГО и ЧС, Охрана Труда (1*1,2м рамка)</t>
    </r>
  </si>
  <si>
    <t>По  запросу</t>
  </si>
  <si>
    <t>УВП в сборе с сумкой (компл.) - ПВХ</t>
  </si>
  <si>
    <t>Шланг с распылителем к ОП-35,70  (L-3м) белый</t>
  </si>
  <si>
    <t>Муфта противопожарная ПМ 110 Сертификат</t>
  </si>
  <si>
    <t>Муфта противопожарная ПМ 50 Сертификат</t>
  </si>
  <si>
    <t>м.п.</t>
  </si>
  <si>
    <t xml:space="preserve">Лента термоуплотнительная противопожарная (Сертификат) </t>
  </si>
  <si>
    <t>Муфты противопожарные Сертификат</t>
  </si>
  <si>
    <t>Муфта противопожарная ПМ 40 Сертификат</t>
  </si>
  <si>
    <t>Муфта противопожарная ПМ 32 Сертификат</t>
  </si>
  <si>
    <t>ОП-3 (з) АВСЕ Ярпож ЗПУ-Россия</t>
  </si>
  <si>
    <t>ОП-4 (з) АВСЕ Ярпож ЗПУ-Россия</t>
  </si>
  <si>
    <t>ОП-5 (з) АВСЕ Ярпож ЗПУ-Россия</t>
  </si>
  <si>
    <r>
      <t xml:space="preserve">Кроншт. ТВ3 трансп. </t>
    </r>
    <r>
      <rPr>
        <sz val="7"/>
        <rFont val="Times New Roman Cyr"/>
        <family val="0"/>
      </rPr>
      <t>(с мет. защелкой для ОУ-3, d-133)</t>
    </r>
  </si>
  <si>
    <r>
      <t xml:space="preserve">Кроншт. ТВ4 трансп. </t>
    </r>
    <r>
      <rPr>
        <sz val="7"/>
        <rFont val="Times New Roman Cyr"/>
        <family val="0"/>
      </rPr>
      <t>(с мет. защелкой для ОП-4, d-140/150)</t>
    </r>
  </si>
  <si>
    <r>
      <t xml:space="preserve">Кроншт. ТВ5/8 трансп. </t>
    </r>
    <r>
      <rPr>
        <sz val="7"/>
        <rFont val="Times New Roman Cyr"/>
        <family val="0"/>
      </rPr>
      <t>(с мет. Защ. для ОП-5,6/ОП-8 d-160)</t>
    </r>
  </si>
  <si>
    <r>
      <t xml:space="preserve">Кроншт. ТВ2 трансп. </t>
    </r>
    <r>
      <rPr>
        <sz val="7"/>
        <rFont val="Times New Roman Cyr"/>
        <family val="0"/>
      </rPr>
      <t>(с мет. защелкой для ОП-2,ОУ-2 d-110)</t>
    </r>
  </si>
  <si>
    <r>
      <t>Кроншт. ТГ3 трансп.</t>
    </r>
    <r>
      <rPr>
        <sz val="7"/>
        <rFont val="Times New Roman Cyr"/>
        <family val="0"/>
      </rPr>
      <t xml:space="preserve"> (для горизонт.крепл.ОУ-3,ОП-4 d-130)</t>
    </r>
  </si>
  <si>
    <r>
      <t xml:space="preserve">Кроншт. ТГ2 трансп. </t>
    </r>
    <r>
      <rPr>
        <sz val="7"/>
        <rFont val="Times New Roman Cyr"/>
        <family val="0"/>
      </rPr>
      <t>(для горизонт.крепл.ОУ-2,ОП-2 d-110)</t>
    </r>
  </si>
  <si>
    <t>Сетка СВ-150</t>
  </si>
  <si>
    <t>Щит пожарный открытый металл разобранный (без комплекта каркасный)</t>
  </si>
  <si>
    <t>Огнетушители углекислотные Сертификат - ТР ТС 032/2013 Ярпож.</t>
  </si>
  <si>
    <t>Огнетушители порошковые Сертификат - ТР ТС 032/2013 Ярпож.</t>
  </si>
  <si>
    <t xml:space="preserve"> Огнетушители  Воздушно-пенные</t>
  </si>
  <si>
    <r>
      <t>Клапан Ду-50 латунь угловой 125</t>
    </r>
    <r>
      <rPr>
        <sz val="9"/>
        <rFont val="Calibri"/>
        <family val="2"/>
      </rPr>
      <t>°</t>
    </r>
    <r>
      <rPr>
        <sz val="9"/>
        <rFont val="Times New Roman Cyr"/>
        <family val="1"/>
      </rPr>
      <t xml:space="preserve">  КПЛ-50 (Харц)</t>
    </r>
  </si>
  <si>
    <r>
      <t>Клапан Ду-65 латунь угловой 125</t>
    </r>
    <r>
      <rPr>
        <sz val="9"/>
        <rFont val="Calibri"/>
        <family val="2"/>
      </rPr>
      <t>°</t>
    </r>
    <r>
      <rPr>
        <sz val="9"/>
        <rFont val="Times New Roman Cyr"/>
        <family val="1"/>
      </rPr>
      <t xml:space="preserve">  КПЛ-65 (Харц)</t>
    </r>
  </si>
  <si>
    <t>Ящик для песка 0,1 м³ - ЯП-01 сварной / разборный</t>
  </si>
  <si>
    <t>Ящик для песка 0,3 м³ - ЯП-03 сварной / разборный</t>
  </si>
  <si>
    <t>Ящик для песка 0,5 м³ - ЯП-05 сварной / разборный</t>
  </si>
  <si>
    <t>под заказ</t>
  </si>
  <si>
    <r>
      <rPr>
        <b/>
        <sz val="9"/>
        <color indexed="30"/>
        <rFont val="Times New Roman"/>
        <family val="1"/>
      </rPr>
      <t>Размеры 2мм*10мм</t>
    </r>
    <r>
      <rPr>
        <sz val="9"/>
        <color indexed="30"/>
        <rFont val="Times New Roman"/>
        <family val="1"/>
      </rPr>
      <t xml:space="preserve"> 25м.п. в рулоне (и др. размеры)</t>
    </r>
  </si>
  <si>
    <r>
      <rPr>
        <b/>
        <sz val="9"/>
        <color indexed="30"/>
        <rFont val="Times New Roman"/>
        <family val="1"/>
      </rPr>
      <t>Размеры 2мм*15мм</t>
    </r>
    <r>
      <rPr>
        <sz val="9"/>
        <color indexed="30"/>
        <rFont val="Times New Roman"/>
        <family val="1"/>
      </rPr>
      <t xml:space="preserve"> 25м.п. в рулоне (и др. размеры)</t>
    </r>
  </si>
  <si>
    <r>
      <rPr>
        <b/>
        <sz val="9"/>
        <color indexed="30"/>
        <rFont val="Times New Roman"/>
        <family val="1"/>
      </rPr>
      <t>Размеры 2мм*20мм</t>
    </r>
    <r>
      <rPr>
        <sz val="9"/>
        <color indexed="30"/>
        <rFont val="Times New Roman"/>
        <family val="1"/>
      </rPr>
      <t xml:space="preserve"> 25м.п. в рулоне (и др. размеры)</t>
    </r>
  </si>
  <si>
    <t>300-650-230</t>
  </si>
  <si>
    <t>Дв.Honda Аи-92</t>
  </si>
  <si>
    <t>Дв.ВАЗ-2106 Аи-92</t>
  </si>
  <si>
    <t>Дв. ВАЗ-2106 АИ-92</t>
  </si>
  <si>
    <t>ИП-212-52 СИ  автономный</t>
  </si>
  <si>
    <t xml:space="preserve"> Все огнетушители поставляются в новых баллонах - производство РФ г.Ярославль,  роторную пломбу; маркировку баллона. Передвижные огнет. ОП-25,35,50,70,100 имеют усиленное ЗПУ с разрывной мембраной.</t>
  </si>
  <si>
    <t>Мотопомпа пожарная МП "Водолей" 16/80.01  (Мах.16л/с. Мах.напор 80м.Вес 225 кг)</t>
  </si>
  <si>
    <t>CHAMPION GP52 (вх/вых-50мм, 500л/мин, 8м.-всас./26м.-нап., Вес 21,7 кг.)</t>
  </si>
  <si>
    <t>CHAMPION GP50 (вх/вых-50мм, 600л/мин, 8м.-всас./26м.-нап., Вес 22,5 кг.)</t>
  </si>
  <si>
    <t>CHAMPION GP80 (вх/вых-75мм., 1000л/мин, 8м.-всас./28м.-нап., Вес 24,4 кг.)</t>
  </si>
  <si>
    <t>CHAMPION GTP80-гряз.вода (вх/вых-75мм, 1300л/мин, 8м.-всас./26м.-нап., Вес 34,3 кг.)</t>
  </si>
  <si>
    <t>CHAMPION GTP80H-сильно-гряз.вода (вх/вых-75мм, 1300л/мин, 8м.-вс./26м.-нап., Вес 53,0 кг)</t>
  </si>
  <si>
    <t>CHAMPION GP100E-колеса (вх/вых-100мм., 1600л/мин, 8м.-всас./16м.-нап., Вес 47 кг.)</t>
  </si>
  <si>
    <t>Генераторы CHAMPION - Бензин/Дизель</t>
  </si>
  <si>
    <t>CHAMPION GG1300 (0,9/1,1КВт., 12V, 6л., 1 л/ч., Вес 24,0 кг.)</t>
  </si>
  <si>
    <t>CHAMPION GG3300 (2,6/3,0КВт., 12V, 15л., 1,4 л/ч., Вес 45,2 кг.)</t>
  </si>
  <si>
    <t>CHAMPION GG6500  (5,0/5,5КВт., 12V, 25л., 2,5 л/ч., Вес 72,5 кг.)</t>
  </si>
  <si>
    <t>CHAMPION GG7501E-З - эл.старт, колёса(7,5/8,1КВт., 220/12V, 25л., 2,5 л/ч., Вес 84,2 кг.)</t>
  </si>
  <si>
    <t>CHAMPION-Дизель DG2200 - эл.старт (1,7/2,0КВт., 12V, 11,5л., 1 л/ч., Вес 66,5 кг.)</t>
  </si>
  <si>
    <t>2,2 л/с Аи-92 Китай</t>
  </si>
  <si>
    <t>7,0 л/с Аи-92 Китай</t>
  </si>
  <si>
    <t>13,0 л/с Аи-92 Китай</t>
  </si>
  <si>
    <t>16,0 л/с Аи-92 Китай</t>
  </si>
  <si>
    <t>4,2 л/с Дизель Китай</t>
  </si>
  <si>
    <t xml:space="preserve">Бензопилы CHAMPION </t>
  </si>
  <si>
    <t>CHAMPION 137-16"-3/8-1,3-56 (1,55кВт, лёгкий старт, 4.5 кг.)</t>
  </si>
  <si>
    <t>CHAMPION 254-18"-0,325"-1,5-72 (2,5кВт, лёгкий старт, 5.1 кг.)</t>
  </si>
  <si>
    <t>2,1 л/с Аи-92 Китай</t>
  </si>
  <si>
    <t>3,4 л/с Аи-92 Китай</t>
  </si>
  <si>
    <t xml:space="preserve">Мойки CHAMPION </t>
  </si>
  <si>
    <t>CHAMPION HP3140 (1,4кВт, 70 бар, темп 50С, 5,0л/мин, 6 кг.)</t>
  </si>
  <si>
    <t>CHAMPION HP6160 (1,6кВт, 85 бар, темп 60С, 6,0л/мин, 5,7 кг.)</t>
  </si>
  <si>
    <t>1,4 кВт Китай</t>
  </si>
  <si>
    <t>1,6 кВт Китай</t>
  </si>
  <si>
    <r>
      <t xml:space="preserve">50мм в сборе с головками ГР-50 а-пл. </t>
    </r>
    <r>
      <rPr>
        <sz val="9"/>
        <color indexed="10"/>
        <rFont val="Times New Roman Cyr"/>
        <family val="0"/>
      </rPr>
      <t>(18±1м)</t>
    </r>
  </si>
  <si>
    <r>
      <t xml:space="preserve">80мм в сборе с головками ГР-80 ал. </t>
    </r>
    <r>
      <rPr>
        <sz val="9"/>
        <color indexed="10"/>
        <rFont val="Times New Roman Cyr"/>
        <family val="0"/>
      </rPr>
      <t>(18±1м)</t>
    </r>
  </si>
  <si>
    <t>80мм в сборе с головками ГР-80 а-пл.</t>
  </si>
  <si>
    <r>
      <t>Клапан Ду-50 латунь угловой 90</t>
    </r>
    <r>
      <rPr>
        <b/>
        <sz val="9"/>
        <rFont val="Calibri"/>
        <family val="2"/>
      </rPr>
      <t>°</t>
    </r>
    <r>
      <rPr>
        <b/>
        <sz val="9"/>
        <rFont val="Times New Roman Cyr"/>
        <family val="1"/>
      </rPr>
      <t xml:space="preserve">  </t>
    </r>
    <r>
      <rPr>
        <b/>
        <sz val="9"/>
        <color indexed="10"/>
        <rFont val="Times New Roman Cyr"/>
        <family val="0"/>
      </rPr>
      <t>КПАЛ-50 с ГМ-50</t>
    </r>
  </si>
  <si>
    <t>заказ</t>
  </si>
  <si>
    <r>
      <t>Клапан Ду-50 латунь угловой 125</t>
    </r>
    <r>
      <rPr>
        <sz val="9"/>
        <rFont val="Calibri"/>
        <family val="2"/>
      </rPr>
      <t>°</t>
    </r>
    <r>
      <rPr>
        <sz val="9"/>
        <rFont val="Times New Roman Cyr"/>
        <family val="1"/>
      </rPr>
      <t xml:space="preserve">  КПЛ-50 </t>
    </r>
  </si>
  <si>
    <r>
      <t>Клапан Ду-65 латунь угловой 125</t>
    </r>
    <r>
      <rPr>
        <sz val="9"/>
        <rFont val="Calibri"/>
        <family val="2"/>
      </rPr>
      <t>°</t>
    </r>
    <r>
      <rPr>
        <sz val="9"/>
        <rFont val="Times New Roman Cyr"/>
        <family val="1"/>
      </rPr>
      <t xml:space="preserve">  КПЛ-65 </t>
    </r>
  </si>
  <si>
    <t>Клапан Ду-50 чугун угловой 125° КПК-50 (Харц)</t>
  </si>
  <si>
    <t>Клапан Ду-65 чугун угловой 125° КПК-65 (Харц)</t>
  </si>
  <si>
    <t xml:space="preserve">ОУ-8 Ярпож. </t>
  </si>
  <si>
    <t>ОХ-2 (з) АВСЕ-01 Россия</t>
  </si>
  <si>
    <t>ОХ-4 (з)  АВСЕ-01 Россия</t>
  </si>
  <si>
    <t>ОХ-2 (з)  ВСЕ Словения</t>
  </si>
  <si>
    <t>ОХ-4 (з)  ВСЕ Словения</t>
  </si>
  <si>
    <t>ОХ-6 (з)  ВСЕ Словения</t>
  </si>
  <si>
    <t>Огнетушители Хладоновые</t>
  </si>
  <si>
    <t>Мотопомпы CHAMPION - Бензин</t>
  </si>
  <si>
    <t xml:space="preserve">ОУ-2 Ярпож.  </t>
  </si>
  <si>
    <t xml:space="preserve">ОУ-3 Ярпож.  </t>
  </si>
  <si>
    <r>
      <t xml:space="preserve">ОУ-5 Ярпож.  </t>
    </r>
    <r>
      <rPr>
        <sz val="9"/>
        <color indexed="40"/>
        <rFont val="Times New Roman Cyr"/>
        <family val="0"/>
      </rPr>
      <t>Сертификат  МРС</t>
    </r>
  </si>
  <si>
    <t xml:space="preserve">ОП-2 (з) АВСЕ Ярпож. </t>
  </si>
  <si>
    <t xml:space="preserve">ОП-3 (з) АВСЕ Ярпож.    </t>
  </si>
  <si>
    <t xml:space="preserve">ОП-4 (з) АВСЕ Ярпож.    </t>
  </si>
  <si>
    <r>
      <t xml:space="preserve">ОП-5 (з) АВСЕ Ярпож.    </t>
    </r>
    <r>
      <rPr>
        <sz val="9"/>
        <color indexed="40"/>
        <rFont val="Times New Roman Cyr"/>
        <family val="0"/>
      </rPr>
      <t xml:space="preserve">Сертификат  МРС </t>
    </r>
  </si>
  <si>
    <r>
      <t xml:space="preserve">ОП-6 (з) АВСЕ Ярпож.    </t>
    </r>
    <r>
      <rPr>
        <sz val="9"/>
        <color indexed="40"/>
        <rFont val="Times New Roman Cyr"/>
        <family val="0"/>
      </rPr>
      <t xml:space="preserve">Сертификат  МРС </t>
    </r>
  </si>
  <si>
    <r>
      <t xml:space="preserve">ОП-8 (з) АВСЕ Ярпож.    </t>
    </r>
    <r>
      <rPr>
        <sz val="9"/>
        <color indexed="40"/>
        <rFont val="Times New Roman Cyr"/>
        <family val="0"/>
      </rPr>
      <t xml:space="preserve">Сертификат  МРС </t>
    </r>
  </si>
  <si>
    <r>
      <t xml:space="preserve">ОП-10 (з) АВСЕ Ярпож.  </t>
    </r>
    <r>
      <rPr>
        <sz val="9"/>
        <color indexed="40"/>
        <rFont val="Times New Roman Cyr"/>
        <family val="0"/>
      </rPr>
      <t xml:space="preserve">Сертификат  МРС  </t>
    </r>
  </si>
  <si>
    <t>Сетка СВ-50 (с обратным клапаном)</t>
  </si>
  <si>
    <t>Лом пож. с шаровой головкой</t>
  </si>
  <si>
    <t xml:space="preserve">80мм без головок </t>
  </si>
  <si>
    <t>ОП-1 (з) АВСЕ Ярпож. ЗПУ-Россия</t>
  </si>
  <si>
    <r>
      <t xml:space="preserve">e-mail: </t>
    </r>
    <r>
      <rPr>
        <b/>
        <i/>
        <sz val="10"/>
        <color indexed="30"/>
        <rFont val="Times New Roman CYR"/>
        <family val="0"/>
      </rPr>
      <t>info@rusarsenal-spb.ru</t>
    </r>
    <r>
      <rPr>
        <b/>
        <i/>
        <sz val="10"/>
        <rFont val="Times New Roman CYR"/>
        <family val="1"/>
      </rPr>
      <t xml:space="preserve">    www.rusarsenal-spb.com</t>
    </r>
  </si>
  <si>
    <r>
      <t xml:space="preserve">e-mail: </t>
    </r>
    <r>
      <rPr>
        <b/>
        <i/>
        <sz val="10"/>
        <color indexed="30"/>
        <rFont val="Times New Roman CYR"/>
        <family val="0"/>
      </rPr>
      <t xml:space="preserve">info@rusarsenal-spb.ru </t>
    </r>
    <r>
      <rPr>
        <b/>
        <i/>
        <sz val="10"/>
        <rFont val="Times New Roman CYR"/>
        <family val="1"/>
      </rPr>
      <t xml:space="preserve">  www.rusarsenal-spb.com</t>
    </r>
  </si>
  <si>
    <t>Аптечка автомобильная пл.чемодан</t>
  </si>
  <si>
    <t>Набор автомобилиста</t>
  </si>
  <si>
    <r>
      <t>МПП-2,5</t>
    </r>
    <r>
      <rPr>
        <sz val="8"/>
        <color indexed="10"/>
        <rFont val="Times New Roman CYR"/>
        <family val="0"/>
      </rPr>
      <t xml:space="preserve"> Самосрабатывающ. с термочувствительной колбой Температура срабатывания 68С </t>
    </r>
    <r>
      <rPr>
        <sz val="7"/>
        <color indexed="10"/>
        <rFont val="Times New Roman CYR"/>
        <family val="0"/>
      </rPr>
      <t>(Ярпожинвест)</t>
    </r>
  </si>
  <si>
    <r>
      <t>МПП-5</t>
    </r>
    <r>
      <rPr>
        <sz val="8"/>
        <color indexed="10"/>
        <rFont val="Times New Roman CYR"/>
        <family val="0"/>
      </rPr>
      <t xml:space="preserve">  Самосрабатывающ.  с термочувствительной колбой Температура срабатывания 68С</t>
    </r>
    <r>
      <rPr>
        <sz val="7"/>
        <color indexed="10"/>
        <rFont val="Times New Roman CYR"/>
        <family val="0"/>
      </rPr>
      <t xml:space="preserve"> (Ярпожинвест)</t>
    </r>
  </si>
  <si>
    <r>
      <t>МПП-7</t>
    </r>
    <r>
      <rPr>
        <sz val="8"/>
        <color indexed="10"/>
        <rFont val="Times New Roman CYR"/>
        <family val="0"/>
      </rPr>
      <t xml:space="preserve">  Самосрабатывающ.  с термочувствительной колбой Температура срабатывания 68С</t>
    </r>
    <r>
      <rPr>
        <sz val="7"/>
        <color indexed="10"/>
        <rFont val="Times New Roman CYR"/>
        <family val="0"/>
      </rPr>
      <t xml:space="preserve"> (Ярпожинвест)</t>
    </r>
  </si>
  <si>
    <r>
      <t>МПП-12</t>
    </r>
    <r>
      <rPr>
        <sz val="8"/>
        <color indexed="10"/>
        <rFont val="Times New Roman CYR"/>
        <family val="0"/>
      </rPr>
      <t xml:space="preserve">  Самосрабатывающ.  с термочувствительной колбой Температура срабатывания 68С</t>
    </r>
    <r>
      <rPr>
        <sz val="7"/>
        <color indexed="10"/>
        <rFont val="Times New Roman CYR"/>
        <family val="0"/>
      </rPr>
      <t xml:space="preserve"> (Ярпожинвест)</t>
    </r>
  </si>
  <si>
    <t>ЗПУ к ОУ-1,2,3,4,5,6,7,10,15,20 (рычажное)</t>
  </si>
  <si>
    <t>Порошок Триумф АВСЕ-25 (Фасовка мешок по 30кг)</t>
  </si>
  <si>
    <t>Порошок Триумф АВСЕ-25 (Фасовка Биг-Бэг по 800кг)</t>
  </si>
  <si>
    <t>кг</t>
  </si>
  <si>
    <t>Порошок Триумф АВСЕ-50 (Фасовка мешок по 30кг)</t>
  </si>
  <si>
    <t>Договорная</t>
  </si>
  <si>
    <r>
      <t xml:space="preserve">Порошок Триумф </t>
    </r>
    <r>
      <rPr>
        <sz val="8"/>
        <color indexed="10"/>
        <rFont val="Times New Roman CYR"/>
        <family val="0"/>
      </rPr>
      <t>ВСЕ</t>
    </r>
    <r>
      <rPr>
        <sz val="8"/>
        <rFont val="Times New Roman Cyr"/>
        <family val="0"/>
      </rPr>
      <t xml:space="preserve"> (Фасовка мешок по 30кг)</t>
    </r>
  </si>
  <si>
    <t>ОВП-4 (з)  (Сухозаряженный, без заряда)</t>
  </si>
  <si>
    <t>ОВП-8 (з)  (Сухозаряженный, без заряда)</t>
  </si>
  <si>
    <t>ОВП-10 (з)  (Сухозаряженный, без заряда)</t>
  </si>
  <si>
    <t>ОВП-40 (з)  (Сухозаряженный, без заряда)</t>
  </si>
  <si>
    <t>ОВП-80 (з)  (Сухозаряженный, без заряда)</t>
  </si>
  <si>
    <t>ОВП-100 (з)  (Сухозаряженный, без заряда)</t>
  </si>
  <si>
    <t>ШП-К-(Н)-10  (ШПК-310Н) ЕВРО-ручка</t>
  </si>
  <si>
    <t>ШП-К-(В)-10 (ШПК-310В) ЕВРО-ручка</t>
  </si>
  <si>
    <t xml:space="preserve">ШП-К-О-(Н)-15 (ШПК-315Н) ЕВРО-ручка  </t>
  </si>
  <si>
    <t>ШП-К-О-(В)-15 (ШПК-315В) ЕВРО-ручка</t>
  </si>
  <si>
    <t xml:space="preserve">ШП-К-О-(Н)-20 (ШПК-320Н) ЕВРО-ручка </t>
  </si>
  <si>
    <t>ШП-К-О-(В)-20 (ШПК-320В) ЕВРО-ручка</t>
  </si>
  <si>
    <t>ШП-К-(Н)-21 (ШПК-320Н-21) ЕВРО-ручка</t>
  </si>
  <si>
    <t xml:space="preserve">ШП-К-(В)-21 (ШПК-320В-21) ЕВРО-ручка </t>
  </si>
  <si>
    <t>ШП-К-(В)-12 (ШПК-320Н-12) ЕВРО-ручка</t>
  </si>
  <si>
    <t>Лестница спасательная ССС (6 м)</t>
  </si>
  <si>
    <t>Лестница веревочная ЛВС (15 м)</t>
  </si>
  <si>
    <t>Лестница веревочная ЛВС (30 м)</t>
  </si>
  <si>
    <t>Лестница веревочная ЛВС (5 м)</t>
  </si>
  <si>
    <t>Лестница спасательная ССС (10 м)</t>
  </si>
  <si>
    <t>Лестница спасательная ССС (15 м)</t>
  </si>
  <si>
    <t>Самоспасатель ГДЗК У (фильтрующий)</t>
  </si>
  <si>
    <t>ОВП-4 (з) (заряженный)</t>
  </si>
  <si>
    <t xml:space="preserve">ОВП-8 (з) (заряженный) </t>
  </si>
  <si>
    <t xml:space="preserve">ОВП-10 (з) (заряженный) </t>
  </si>
  <si>
    <t xml:space="preserve">ОВП-40 (з) (заряженный) </t>
  </si>
  <si>
    <t>ОВП-80 (з) (заряженный)</t>
  </si>
  <si>
    <t xml:space="preserve">ОВП-100 (з) (заряженный) </t>
  </si>
  <si>
    <r>
      <t xml:space="preserve">Для комплектации шкафа под рукав 66мм применять только угловой вентиль Ду-65. </t>
    </r>
    <r>
      <rPr>
        <b/>
        <i/>
        <sz val="9"/>
        <color indexed="30"/>
        <rFont val="Times New Roman Cyr"/>
        <family val="0"/>
      </rPr>
      <t>Шкафы с замком + 60 руб.</t>
    </r>
  </si>
  <si>
    <t>Пояс пожарного ППС</t>
  </si>
  <si>
    <r>
      <t xml:space="preserve"> Перечень противопожарной техники и оборудования</t>
    </r>
    <r>
      <rPr>
        <b/>
        <sz val="10"/>
        <rFont val="Times New Roman CYR"/>
        <family val="1"/>
      </rPr>
      <t xml:space="preserve"> </t>
    </r>
    <r>
      <rPr>
        <i/>
        <sz val="10"/>
        <rFont val="Times New Roman CYR"/>
        <family val="1"/>
      </rPr>
      <t xml:space="preserve">    </t>
    </r>
    <r>
      <rPr>
        <i/>
        <sz val="8"/>
        <rFont val="Times New Roman Cyr"/>
        <family val="1"/>
      </rPr>
      <t xml:space="preserve">                               </t>
    </r>
    <r>
      <rPr>
        <b/>
        <i/>
        <sz val="8"/>
        <rFont val="Times New Roman Cyr"/>
        <family val="0"/>
      </rPr>
      <t xml:space="preserve"> Действителен с  09 Ноября 2016 г.</t>
    </r>
  </si>
  <si>
    <r>
      <t xml:space="preserve"> Перечень противопожарной техники и оборудования </t>
    </r>
    <r>
      <rPr>
        <i/>
        <sz val="11"/>
        <rFont val="Times New Roman Cyr"/>
        <family val="1"/>
      </rPr>
      <t xml:space="preserve">  </t>
    </r>
    <r>
      <rPr>
        <i/>
        <sz val="8"/>
        <rFont val="Times New Roman Cyr"/>
        <family val="1"/>
      </rPr>
      <t xml:space="preserve">                                 </t>
    </r>
    <r>
      <rPr>
        <b/>
        <i/>
        <sz val="8"/>
        <rFont val="Times New Roman Cyr"/>
        <family val="0"/>
      </rPr>
      <t xml:space="preserve"> Действителен с  09 Ноября 2016 г.</t>
    </r>
  </si>
  <si>
    <r>
      <t xml:space="preserve"> Перечень противопожарной техники и оборудования</t>
    </r>
    <r>
      <rPr>
        <b/>
        <sz val="8"/>
        <rFont val="Times New Roman Cyr"/>
        <family val="1"/>
      </rPr>
      <t xml:space="preserve">                          </t>
    </r>
    <r>
      <rPr>
        <b/>
        <i/>
        <sz val="8"/>
        <rFont val="Times New Roman Cyr"/>
        <family val="0"/>
      </rPr>
      <t>Действителен с  09 Ноября 2016 г.</t>
    </r>
  </si>
  <si>
    <r>
      <t xml:space="preserve"> Перечень противопожарной техники и оборудования                               </t>
    </r>
    <r>
      <rPr>
        <b/>
        <i/>
        <sz val="8"/>
        <rFont val="Times New Roman Cyr"/>
        <family val="0"/>
      </rPr>
      <t>Действителен с  09 Ноября 2016 г.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</si>
</sst>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&quot;р.&quot;"/>
    <numFmt numFmtId="184" formatCode="[&lt;=9999999]###\-####;\(###\)\ ###\-####"/>
    <numFmt numFmtId="185" formatCode="00000\-0000"/>
    <numFmt numFmtId="186" formatCode="#,##0.00_р_."/>
    <numFmt numFmtId="187" formatCode="#,##0&quot;р.&quot;"/>
    <numFmt numFmtId="188" formatCode="#,##0_р_."/>
    <numFmt numFmtId="189" formatCode="#,##0.0&quot;р.&quot;"/>
    <numFmt numFmtId="190" formatCode="#&quot; &quot;##0.00[$р.-419]"/>
    <numFmt numFmtId="191" formatCode="#&quot; &quot;##0[$р.-419]"/>
    <numFmt numFmtId="192" formatCode="0.0"/>
    <numFmt numFmtId="193" formatCode="#,##0.0_р_."/>
    <numFmt numFmtId="194" formatCode="[$€-2]\ ###,000_);[Red]\([$€-2]\ ###,000\)"/>
    <numFmt numFmtId="195" formatCode="#,##0.0"/>
    <numFmt numFmtId="196" formatCode="#,##0\ &quot;₽&quot;"/>
    <numFmt numFmtId="197" formatCode="[$-FC19]d\ mmmm\ yyyy\ &quot;г.&quot;"/>
  </numFmts>
  <fonts count="133">
    <font>
      <sz val="10"/>
      <name val="Arial Cyr"/>
      <family val="0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sz val="7"/>
      <name val="Times New Roman Cyr"/>
      <family val="1"/>
    </font>
    <font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b/>
      <i/>
      <sz val="8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i/>
      <sz val="9"/>
      <name val="Times New Roman Cyr"/>
      <family val="1"/>
    </font>
    <font>
      <b/>
      <sz val="8.5"/>
      <name val="Times New Roman Cyr"/>
      <family val="0"/>
    </font>
    <font>
      <sz val="9"/>
      <name val="Times New Roman"/>
      <family val="1"/>
    </font>
    <font>
      <i/>
      <sz val="9"/>
      <name val="Times New Roman Cyr"/>
      <family val="1"/>
    </font>
    <font>
      <b/>
      <sz val="10.5"/>
      <name val="Times New Roman CYR"/>
      <family val="1"/>
    </font>
    <font>
      <b/>
      <sz val="7.5"/>
      <name val="Times New Roman Cyr"/>
      <family val="1"/>
    </font>
    <font>
      <sz val="7.5"/>
      <name val="Arial Cyr"/>
      <family val="0"/>
    </font>
    <font>
      <i/>
      <sz val="10"/>
      <name val="Times New Roman Cyr"/>
      <family val="0"/>
    </font>
    <font>
      <sz val="9"/>
      <name val="Calibri"/>
      <family val="2"/>
    </font>
    <font>
      <b/>
      <u val="single"/>
      <sz val="9"/>
      <color indexed="12"/>
      <name val="Times New Roman"/>
      <family val="1"/>
    </font>
    <font>
      <sz val="8"/>
      <name val="Arial Cyr"/>
      <family val="0"/>
    </font>
    <font>
      <b/>
      <sz val="8.5"/>
      <name val="Calibri"/>
      <family val="2"/>
    </font>
    <font>
      <b/>
      <sz val="8.5"/>
      <name val="Arial Cyr"/>
      <family val="0"/>
    </font>
    <font>
      <b/>
      <sz val="10.5"/>
      <name val="Times New Roman Cyr"/>
      <family val="0"/>
    </font>
    <font>
      <sz val="10.5"/>
      <name val="Arial Cyr"/>
      <family val="0"/>
    </font>
    <font>
      <sz val="9"/>
      <color indexed="10"/>
      <name val="Times New Roman"/>
      <family val="1"/>
    </font>
    <font>
      <sz val="9"/>
      <color indexed="10"/>
      <name val="Times New Roman Cyr"/>
      <family val="0"/>
    </font>
    <font>
      <sz val="7"/>
      <name val="Times New Roman Cyr"/>
      <family val="0"/>
    </font>
    <font>
      <b/>
      <sz val="9"/>
      <color indexed="10"/>
      <name val="Times New Roman Cyr"/>
      <family val="0"/>
    </font>
    <font>
      <sz val="7"/>
      <color indexed="21"/>
      <name val="Times New Roman Cyr"/>
      <family val="0"/>
    </font>
    <font>
      <sz val="8"/>
      <color indexed="21"/>
      <name val="Times New Roman Cyr"/>
      <family val="0"/>
    </font>
    <font>
      <b/>
      <sz val="14"/>
      <color indexed="10"/>
      <name val="Times New Roman Cyr"/>
      <family val="0"/>
    </font>
    <font>
      <b/>
      <sz val="9"/>
      <color indexed="40"/>
      <name val="Times New Roman Cyr"/>
      <family val="0"/>
    </font>
    <font>
      <b/>
      <sz val="8"/>
      <color indexed="40"/>
      <name val="Times New Roman Cyr"/>
      <family val="0"/>
    </font>
    <font>
      <b/>
      <sz val="8.5"/>
      <color indexed="40"/>
      <name val="Times New Roman Cyr"/>
      <family val="0"/>
    </font>
    <font>
      <sz val="6.5"/>
      <name val="Times New Roman Cyr"/>
      <family val="0"/>
    </font>
    <font>
      <sz val="7.5"/>
      <name val="Times New Roman Cyr"/>
      <family val="0"/>
    </font>
    <font>
      <b/>
      <sz val="9"/>
      <color indexed="30"/>
      <name val="Times New Roman"/>
      <family val="1"/>
    </font>
    <font>
      <sz val="9"/>
      <color indexed="3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9"/>
      <color indexed="40"/>
      <name val="Times New Roman Cyr"/>
      <family val="0"/>
    </font>
    <font>
      <b/>
      <i/>
      <sz val="10"/>
      <color indexed="30"/>
      <name val="Times New Roman CYR"/>
      <family val="0"/>
    </font>
    <font>
      <sz val="8"/>
      <color indexed="10"/>
      <name val="Times New Roman CYR"/>
      <family val="0"/>
    </font>
    <font>
      <sz val="7"/>
      <color indexed="10"/>
      <name val="Times New Roman CYR"/>
      <family val="0"/>
    </font>
    <font>
      <b/>
      <i/>
      <sz val="9"/>
      <color indexed="30"/>
      <name val="Times New Roman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1"/>
      <name val="Calibri"/>
      <family val="2"/>
    </font>
    <font>
      <b/>
      <sz val="7.5"/>
      <color indexed="10"/>
      <name val="Times New Roman Cyr"/>
      <family val="0"/>
    </font>
    <font>
      <sz val="6.5"/>
      <color indexed="21"/>
      <name val="Times New Roman Cyr"/>
      <family val="0"/>
    </font>
    <font>
      <b/>
      <sz val="9"/>
      <color indexed="30"/>
      <name val="Times New Roman Cyr"/>
      <family val="0"/>
    </font>
    <font>
      <b/>
      <sz val="10"/>
      <color indexed="10"/>
      <name val="Times New Roman CYR"/>
      <family val="1"/>
    </font>
    <font>
      <b/>
      <sz val="10"/>
      <color indexed="30"/>
      <name val="Times New Roman CYR"/>
      <family val="1"/>
    </font>
    <font>
      <u val="single"/>
      <sz val="10"/>
      <color indexed="30"/>
      <name val="Arial Cyr"/>
      <family val="0"/>
    </font>
    <font>
      <b/>
      <sz val="10.5"/>
      <color indexed="49"/>
      <name val="Times New Roman Cyr"/>
      <family val="0"/>
    </font>
    <font>
      <sz val="10.5"/>
      <color indexed="49"/>
      <name val="Arial Cyr"/>
      <family val="0"/>
    </font>
    <font>
      <b/>
      <sz val="10"/>
      <color indexed="30"/>
      <name val="Times New Roman Cyr"/>
      <family val="0"/>
    </font>
    <font>
      <sz val="10"/>
      <color indexed="10"/>
      <name val="Times New Roman CYR"/>
      <family val="0"/>
    </font>
    <font>
      <b/>
      <sz val="10"/>
      <color indexed="40"/>
      <name val="Times New Roman CYR"/>
      <family val="1"/>
    </font>
    <font>
      <b/>
      <sz val="9"/>
      <color indexed="21"/>
      <name val="Times New Roman Cyr"/>
      <family val="0"/>
    </font>
    <font>
      <b/>
      <sz val="9"/>
      <color indexed="49"/>
      <name val="Times New Roman Cyr"/>
      <family val="0"/>
    </font>
    <font>
      <b/>
      <sz val="9"/>
      <color indexed="49"/>
      <name val="Times New Roman CYR"/>
      <family val="1"/>
    </font>
    <font>
      <b/>
      <sz val="9"/>
      <color indexed="63"/>
      <name val="Times New Roman Cyr"/>
      <family val="1"/>
    </font>
    <font>
      <b/>
      <sz val="10"/>
      <color indexed="49"/>
      <name val="Times New Roman CYR"/>
      <family val="1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.5"/>
      <color rgb="FFC00000"/>
      <name val="Times New Roman Cyr"/>
      <family val="0"/>
    </font>
    <font>
      <b/>
      <sz val="9"/>
      <color rgb="FFC00000"/>
      <name val="Times New Roman Cyr"/>
      <family val="1"/>
    </font>
    <font>
      <sz val="9"/>
      <color rgb="FFC00000"/>
      <name val="Times New Roman Cyr"/>
      <family val="1"/>
    </font>
    <font>
      <sz val="7"/>
      <color rgb="FF00B050"/>
      <name val="Times New Roman Cyr"/>
      <family val="0"/>
    </font>
    <font>
      <sz val="6.5"/>
      <color rgb="FF00B050"/>
      <name val="Times New Roman Cyr"/>
      <family val="0"/>
    </font>
    <font>
      <sz val="8"/>
      <color rgb="FF00B050"/>
      <name val="Times New Roman Cyr"/>
      <family val="0"/>
    </font>
    <font>
      <b/>
      <sz val="9"/>
      <color rgb="FF0070C0"/>
      <name val="Times New Roman Cyr"/>
      <family val="0"/>
    </font>
    <font>
      <sz val="8"/>
      <color rgb="FFC00000"/>
      <name val="Times New Roman CYR"/>
      <family val="0"/>
    </font>
    <font>
      <sz val="10"/>
      <color rgb="FFC00000"/>
      <name val="Times New Roman CYR"/>
      <family val="0"/>
    </font>
    <font>
      <u val="single"/>
      <sz val="10"/>
      <color rgb="FF0070C0"/>
      <name val="Arial Cyr"/>
      <family val="0"/>
    </font>
    <font>
      <b/>
      <sz val="10.5"/>
      <color theme="3" tint="0.39998000860214233"/>
      <name val="Times New Roman Cyr"/>
      <family val="0"/>
    </font>
    <font>
      <sz val="10.5"/>
      <color theme="3" tint="0.39998000860214233"/>
      <name val="Arial Cyr"/>
      <family val="0"/>
    </font>
    <font>
      <b/>
      <sz val="10"/>
      <color rgb="FF0070C0"/>
      <name val="Times New Roman Cyr"/>
      <family val="0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rgb="FF00B0F0"/>
      <name val="Times New Roman CYR"/>
      <family val="1"/>
    </font>
    <font>
      <b/>
      <sz val="10"/>
      <color theme="3" tint="0.39998000860214233"/>
      <name val="Times New Roman CYR"/>
      <family val="1"/>
    </font>
    <font>
      <b/>
      <sz val="9"/>
      <color theme="3" tint="0.39998000860214233"/>
      <name val="Times New Roman Cyr"/>
      <family val="0"/>
    </font>
    <font>
      <b/>
      <sz val="9"/>
      <color theme="3" tint="0.39998000860214233"/>
      <name val="Times New Roman CYR"/>
      <family val="1"/>
    </font>
    <font>
      <b/>
      <sz val="9"/>
      <color theme="1" tint="0.04998999834060669"/>
      <name val="Times New Roman Cyr"/>
      <family val="1"/>
    </font>
    <font>
      <b/>
      <sz val="9"/>
      <color rgb="FF00B050"/>
      <name val="Times New Roman Cyr"/>
      <family val="0"/>
    </font>
    <font>
      <b/>
      <sz val="10"/>
      <color rgb="FFC00000"/>
      <name val="Times New Roman Cyr"/>
      <family val="0"/>
    </font>
    <font>
      <b/>
      <sz val="10"/>
      <color rgb="FFC00000"/>
      <name val="Times New Roman CYR"/>
      <family val="1"/>
    </font>
    <font>
      <b/>
      <sz val="10"/>
      <color rgb="FF0070C0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7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fill" vertical="center"/>
    </xf>
    <xf numFmtId="0" fontId="2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187" fontId="8" fillId="0" borderId="10" xfId="0" applyNumberFormat="1" applyFont="1" applyBorder="1" applyAlignment="1">
      <alignment horizontal="center"/>
    </xf>
    <xf numFmtId="187" fontId="8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" fillId="0" borderId="17" xfId="0" applyFont="1" applyBorder="1" applyAlignment="1">
      <alignment/>
    </xf>
    <xf numFmtId="187" fontId="1" fillId="0" borderId="12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3" fillId="36" borderId="12" xfId="0" applyFont="1" applyFill="1" applyBorder="1" applyAlignment="1">
      <alignment horizontal="center" vertical="top"/>
    </xf>
    <xf numFmtId="0" fontId="3" fillId="36" borderId="13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/>
    </xf>
    <xf numFmtId="187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187" fontId="5" fillId="0" borderId="11" xfId="0" applyNumberFormat="1" applyFont="1" applyFill="1" applyBorder="1" applyAlignment="1">
      <alignment horizontal="center" vertical="center"/>
    </xf>
    <xf numFmtId="187" fontId="8" fillId="33" borderId="10" xfId="0" applyNumberFormat="1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87" fontId="8" fillId="0" borderId="10" xfId="0" applyNumberFormat="1" applyFont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187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187" fontId="5" fillId="0" borderId="10" xfId="0" applyNumberFormat="1" applyFont="1" applyFill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87" fontId="5" fillId="0" borderId="0" xfId="0" applyNumberFormat="1" applyFont="1" applyFill="1" applyBorder="1" applyAlignment="1">
      <alignment horizontal="center" vertical="center"/>
    </xf>
    <xf numFmtId="187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87" fontId="8" fillId="0" borderId="0" xfId="0" applyNumberFormat="1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6" fillId="0" borderId="12" xfId="0" applyFont="1" applyBorder="1" applyAlignment="1">
      <alignment horizontal="left" vertical="center"/>
    </xf>
    <xf numFmtId="18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87" fontId="8" fillId="33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89" fontId="8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87" fontId="8" fillId="0" borderId="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187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/>
    </xf>
    <xf numFmtId="187" fontId="5" fillId="0" borderId="14" xfId="0" applyNumberFormat="1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87" fontId="5" fillId="0" borderId="21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89" fontId="8" fillId="0" borderId="0" xfId="0" applyNumberFormat="1" applyFont="1" applyBorder="1" applyAlignment="1">
      <alignment horizontal="center" vertical="center" wrapText="1"/>
    </xf>
    <xf numFmtId="189" fontId="8" fillId="0" borderId="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189" fontId="8" fillId="0" borderId="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33" borderId="13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187" fontId="5" fillId="0" borderId="10" xfId="0" applyNumberFormat="1" applyFont="1" applyFill="1" applyBorder="1" applyAlignment="1">
      <alignment horizontal="center" vertical="center"/>
    </xf>
    <xf numFmtId="187" fontId="19" fillId="0" borderId="10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 vertical="top" wrapText="1"/>
    </xf>
    <xf numFmtId="0" fontId="3" fillId="14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top"/>
    </xf>
    <xf numFmtId="187" fontId="8" fillId="0" borderId="23" xfId="0" applyNumberFormat="1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left" vertical="center"/>
    </xf>
    <xf numFmtId="0" fontId="110" fillId="37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top" wrapText="1"/>
    </xf>
    <xf numFmtId="0" fontId="111" fillId="0" borderId="10" xfId="0" applyFont="1" applyBorder="1" applyAlignment="1">
      <alignment vertical="top" wrapText="1"/>
    </xf>
    <xf numFmtId="18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87" fontId="5" fillId="0" borderId="18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33" fillId="39" borderId="0" xfId="42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 vertical="center" wrapText="1"/>
    </xf>
    <xf numFmtId="187" fontId="5" fillId="0" borderId="0" xfId="0" applyNumberFormat="1" applyFont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10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87" fontId="110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left" vertical="center"/>
    </xf>
    <xf numFmtId="0" fontId="111" fillId="0" borderId="10" xfId="0" applyFont="1" applyBorder="1" applyAlignment="1">
      <alignment horizontal="left"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187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/>
    </xf>
    <xf numFmtId="187" fontId="5" fillId="33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top"/>
    </xf>
    <xf numFmtId="187" fontId="5" fillId="0" borderId="24" xfId="0" applyNumberFormat="1" applyFont="1" applyBorder="1" applyAlignment="1">
      <alignment horizontal="center" vertical="center" wrapText="1"/>
    </xf>
    <xf numFmtId="0" fontId="111" fillId="0" borderId="0" xfId="0" applyFont="1" applyBorder="1" applyAlignment="1">
      <alignment horizontal="left" vertical="center" wrapText="1"/>
    </xf>
    <xf numFmtId="0" fontId="1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8" fillId="0" borderId="0" xfId="0" applyNumberFormat="1" applyFont="1" applyFill="1" applyBorder="1" applyAlignment="1">
      <alignment horizontal="center" vertical="center" wrapText="1"/>
    </xf>
    <xf numFmtId="187" fontId="5" fillId="0" borderId="0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top" wrapText="1"/>
    </xf>
    <xf numFmtId="0" fontId="112" fillId="0" borderId="14" xfId="0" applyFont="1" applyFill="1" applyBorder="1" applyAlignment="1">
      <alignment horizontal="left" vertical="top" wrapText="1"/>
    </xf>
    <xf numFmtId="0" fontId="113" fillId="0" borderId="14" xfId="0" applyFont="1" applyFill="1" applyBorder="1" applyAlignment="1">
      <alignment horizontal="left" vertical="top" wrapText="1"/>
    </xf>
    <xf numFmtId="0" fontId="114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87" fontId="8" fillId="0" borderId="13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center"/>
    </xf>
    <xf numFmtId="187" fontId="3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87" fontId="8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Border="1" applyAlignment="1">
      <alignment horizontal="center" vertical="center"/>
    </xf>
    <xf numFmtId="187" fontId="5" fillId="0" borderId="18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189" fontId="8" fillId="0" borderId="10" xfId="0" applyNumberFormat="1" applyFont="1" applyFill="1" applyBorder="1" applyAlignment="1">
      <alignment horizontal="center" vertical="center"/>
    </xf>
    <xf numFmtId="187" fontId="20" fillId="33" borderId="10" xfId="0" applyNumberFormat="1" applyFont="1" applyFill="1" applyBorder="1" applyAlignment="1">
      <alignment horizontal="center" vertical="center"/>
    </xf>
    <xf numFmtId="187" fontId="20" fillId="0" borderId="10" xfId="0" applyNumberFormat="1" applyFont="1" applyBorder="1" applyAlignment="1">
      <alignment horizontal="center" vertical="top" wrapText="1"/>
    </xf>
    <xf numFmtId="187" fontId="20" fillId="0" borderId="10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center"/>
    </xf>
    <xf numFmtId="189" fontId="8" fillId="0" borderId="10" xfId="0" applyNumberFormat="1" applyFont="1" applyBorder="1" applyAlignment="1">
      <alignment horizontal="center" vertical="top" wrapText="1"/>
    </xf>
    <xf numFmtId="187" fontId="5" fillId="0" borderId="10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/>
    </xf>
    <xf numFmtId="187" fontId="8" fillId="0" borderId="10" xfId="0" applyNumberFormat="1" applyFont="1" applyBorder="1" applyAlignment="1">
      <alignment horizontal="center" vertical="top" wrapText="1"/>
    </xf>
    <xf numFmtId="187" fontId="8" fillId="0" borderId="18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/>
    </xf>
    <xf numFmtId="0" fontId="50" fillId="0" borderId="13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top" wrapText="1"/>
    </xf>
    <xf numFmtId="187" fontId="5" fillId="0" borderId="14" xfId="0" applyNumberFormat="1" applyFont="1" applyBorder="1" applyAlignment="1">
      <alignment horizontal="center" vertical="top" wrapText="1"/>
    </xf>
    <xf numFmtId="187" fontId="8" fillId="0" borderId="18" xfId="0" applyNumberFormat="1" applyFont="1" applyBorder="1" applyAlignment="1">
      <alignment horizontal="center" vertical="center" wrapText="1"/>
    </xf>
    <xf numFmtId="187" fontId="8" fillId="0" borderId="13" xfId="0" applyNumberFormat="1" applyFont="1" applyFill="1" applyBorder="1" applyAlignment="1">
      <alignment horizontal="center" vertical="center"/>
    </xf>
    <xf numFmtId="189" fontId="8" fillId="0" borderId="22" xfId="0" applyNumberFormat="1" applyFont="1" applyBorder="1" applyAlignment="1">
      <alignment horizontal="center" vertical="center" wrapText="1"/>
    </xf>
    <xf numFmtId="189" fontId="8" fillId="0" borderId="12" xfId="0" applyNumberFormat="1" applyFont="1" applyFill="1" applyBorder="1" applyAlignment="1">
      <alignment horizontal="center" vertical="center"/>
    </xf>
    <xf numFmtId="196" fontId="8" fillId="0" borderId="10" xfId="0" applyNumberFormat="1" applyFont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/>
    </xf>
    <xf numFmtId="195" fontId="8" fillId="0" borderId="10" xfId="0" applyNumberFormat="1" applyFont="1" applyBorder="1" applyAlignment="1">
      <alignment horizontal="center" vertical="center" wrapText="1"/>
    </xf>
    <xf numFmtId="0" fontId="111" fillId="0" borderId="10" xfId="0" applyFont="1" applyFill="1" applyBorder="1" applyAlignment="1">
      <alignment vertical="top" wrapText="1"/>
    </xf>
    <xf numFmtId="187" fontId="115" fillId="0" borderId="10" xfId="0" applyNumberFormat="1" applyFont="1" applyBorder="1" applyAlignment="1">
      <alignment horizontal="center"/>
    </xf>
    <xf numFmtId="187" fontId="8" fillId="0" borderId="18" xfId="0" applyNumberFormat="1" applyFont="1" applyBorder="1" applyAlignment="1">
      <alignment horizontal="center" vertical="top" wrapText="1"/>
    </xf>
    <xf numFmtId="187" fontId="8" fillId="0" borderId="10" xfId="0" applyNumberFormat="1" applyFont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187" fontId="115" fillId="0" borderId="10" xfId="0" applyNumberFormat="1" applyFont="1" applyFill="1" applyBorder="1" applyAlignment="1">
      <alignment horizontal="center" vertical="center"/>
    </xf>
    <xf numFmtId="196" fontId="115" fillId="0" borderId="10" xfId="0" applyNumberFormat="1" applyFont="1" applyBorder="1" applyAlignment="1">
      <alignment horizontal="center" vertical="center" wrapText="1"/>
    </xf>
    <xf numFmtId="0" fontId="33" fillId="36" borderId="25" xfId="42" applyFont="1" applyFill="1" applyBorder="1" applyAlignment="1" applyProtection="1">
      <alignment vertical="top" wrapText="1"/>
      <protection/>
    </xf>
    <xf numFmtId="0" fontId="33" fillId="36" borderId="26" xfId="42" applyFont="1" applyFill="1" applyBorder="1" applyAlignment="1" applyProtection="1">
      <alignment vertical="top" wrapText="1"/>
      <protection/>
    </xf>
    <xf numFmtId="0" fontId="33" fillId="36" borderId="20" xfId="42" applyFont="1" applyFill="1" applyBorder="1" applyAlignment="1" applyProtection="1">
      <alignment vertical="top" wrapText="1"/>
      <protection/>
    </xf>
    <xf numFmtId="187" fontId="8" fillId="0" borderId="18" xfId="0" applyNumberFormat="1" applyFont="1" applyFill="1" applyBorder="1" applyAlignment="1">
      <alignment horizontal="center" vertical="center"/>
    </xf>
    <xf numFmtId="187" fontId="8" fillId="33" borderId="18" xfId="0" applyNumberFormat="1" applyFont="1" applyFill="1" applyBorder="1" applyAlignment="1">
      <alignment horizontal="center" vertical="top" wrapText="1"/>
    </xf>
    <xf numFmtId="187" fontId="8" fillId="0" borderId="11" xfId="0" applyNumberFormat="1" applyFont="1" applyFill="1" applyBorder="1" applyAlignment="1">
      <alignment horizontal="center" vertical="top" wrapText="1"/>
    </xf>
    <xf numFmtId="0" fontId="30" fillId="4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111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0" fontId="11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187" fontId="115" fillId="0" borderId="10" xfId="0" applyNumberFormat="1" applyFont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/>
    </xf>
    <xf numFmtId="195" fontId="8" fillId="0" borderId="18" xfId="0" applyNumberFormat="1" applyFont="1" applyBorder="1" applyAlignment="1">
      <alignment horizontal="center" vertical="center" wrapText="1"/>
    </xf>
    <xf numFmtId="187" fontId="5" fillId="0" borderId="18" xfId="0" applyNumberFormat="1" applyFont="1" applyBorder="1" applyAlignment="1">
      <alignment horizontal="center"/>
    </xf>
    <xf numFmtId="187" fontId="115" fillId="0" borderId="10" xfId="0" applyNumberFormat="1" applyFont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5" fillId="36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top" wrapText="1"/>
    </xf>
    <xf numFmtId="0" fontId="8" fillId="37" borderId="23" xfId="0" applyFont="1" applyFill="1" applyBorder="1" applyAlignment="1">
      <alignment horizontal="center" vertical="top" wrapText="1"/>
    </xf>
    <xf numFmtId="0" fontId="8" fillId="37" borderId="16" xfId="0" applyFont="1" applyFill="1" applyBorder="1" applyAlignment="1">
      <alignment horizontal="center" vertical="top" wrapText="1"/>
    </xf>
    <xf numFmtId="0" fontId="8" fillId="37" borderId="15" xfId="0" applyFont="1" applyFill="1" applyBorder="1" applyAlignment="1">
      <alignment horizontal="center" vertical="top" wrapText="1"/>
    </xf>
    <xf numFmtId="0" fontId="8" fillId="37" borderId="0" xfId="0" applyFont="1" applyFill="1" applyBorder="1" applyAlignment="1">
      <alignment horizontal="center" vertical="top" wrapText="1"/>
    </xf>
    <xf numFmtId="0" fontId="8" fillId="37" borderId="17" xfId="0" applyFont="1" applyFill="1" applyBorder="1" applyAlignment="1">
      <alignment horizontal="center" vertical="top" wrapText="1"/>
    </xf>
    <xf numFmtId="0" fontId="8" fillId="37" borderId="25" xfId="0" applyFont="1" applyFill="1" applyBorder="1" applyAlignment="1">
      <alignment horizontal="center" vertical="top" wrapText="1"/>
    </xf>
    <xf numFmtId="0" fontId="8" fillId="37" borderId="26" xfId="0" applyFont="1" applyFill="1" applyBorder="1" applyAlignment="1">
      <alignment horizontal="center" vertical="top" wrapText="1"/>
    </xf>
    <xf numFmtId="0" fontId="8" fillId="37" borderId="20" xfId="0" applyFont="1" applyFill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5" fillId="37" borderId="12" xfId="0" applyFont="1" applyFill="1" applyBorder="1" applyAlignment="1">
      <alignment horizontal="center" vertical="center"/>
    </xf>
    <xf numFmtId="0" fontId="36" fillId="37" borderId="13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/>
    </xf>
    <xf numFmtId="0" fontId="21" fillId="0" borderId="25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11" fillId="36" borderId="19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187" fontId="8" fillId="0" borderId="12" xfId="0" applyNumberFormat="1" applyFont="1" applyBorder="1" applyAlignment="1">
      <alignment horizontal="center" vertical="top" wrapText="1"/>
    </xf>
    <xf numFmtId="187" fontId="8" fillId="0" borderId="1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7" fontId="5" fillId="0" borderId="18" xfId="0" applyNumberFormat="1" applyFont="1" applyBorder="1" applyAlignment="1">
      <alignment horizontal="center" vertical="center"/>
    </xf>
    <xf numFmtId="187" fontId="5" fillId="0" borderId="21" xfId="0" applyNumberFormat="1" applyFont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195" fontId="8" fillId="0" borderId="19" xfId="0" applyNumberFormat="1" applyFont="1" applyBorder="1" applyAlignment="1">
      <alignment horizontal="center" vertical="center" wrapText="1"/>
    </xf>
    <xf numFmtId="195" fontId="8" fillId="0" borderId="16" xfId="0" applyNumberFormat="1" applyFont="1" applyBorder="1" applyAlignment="1">
      <alignment horizontal="center" vertical="center" wrapText="1"/>
    </xf>
    <xf numFmtId="195" fontId="8" fillId="0" borderId="25" xfId="0" applyNumberFormat="1" applyFont="1" applyBorder="1" applyAlignment="1">
      <alignment horizontal="center" vertical="center" wrapText="1"/>
    </xf>
    <xf numFmtId="195" fontId="8" fillId="0" borderId="20" xfId="0" applyNumberFormat="1" applyFont="1" applyBorder="1" applyAlignment="1">
      <alignment horizontal="center" vertical="center" wrapText="1"/>
    </xf>
    <xf numFmtId="187" fontId="8" fillId="0" borderId="12" xfId="0" applyNumberFormat="1" applyFont="1" applyFill="1" applyBorder="1" applyAlignment="1">
      <alignment horizontal="center" vertical="center"/>
    </xf>
    <xf numFmtId="187" fontId="8" fillId="0" borderId="14" xfId="0" applyNumberFormat="1" applyFont="1" applyFill="1" applyBorder="1" applyAlignment="1">
      <alignment horizontal="center" vertical="center"/>
    </xf>
    <xf numFmtId="0" fontId="117" fillId="0" borderId="10" xfId="0" applyNumberFormat="1" applyFont="1" applyBorder="1" applyAlignment="1">
      <alignment horizontal="left" vertical="center" wrapText="1"/>
    </xf>
    <xf numFmtId="187" fontId="8" fillId="0" borderId="18" xfId="0" applyNumberFormat="1" applyFont="1" applyBorder="1" applyAlignment="1">
      <alignment horizontal="center" vertical="center" wrapText="1"/>
    </xf>
    <xf numFmtId="187" fontId="8" fillId="0" borderId="21" xfId="0" applyNumberFormat="1" applyFont="1" applyBorder="1" applyAlignment="1">
      <alignment horizontal="center" vertical="center" wrapText="1"/>
    </xf>
    <xf numFmtId="0" fontId="118" fillId="37" borderId="12" xfId="42" applyFont="1" applyFill="1" applyBorder="1" applyAlignment="1" applyProtection="1">
      <alignment horizontal="center" vertical="center"/>
      <protection/>
    </xf>
    <xf numFmtId="0" fontId="118" fillId="37" borderId="13" xfId="42" applyFont="1" applyFill="1" applyBorder="1" applyAlignment="1" applyProtection="1">
      <alignment horizontal="center" vertical="center"/>
      <protection/>
    </xf>
    <xf numFmtId="0" fontId="118" fillId="37" borderId="14" xfId="42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17" fillId="33" borderId="33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0" fillId="37" borderId="26" xfId="0" applyFont="1" applyFill="1" applyBorder="1" applyAlignment="1">
      <alignment horizontal="center" vertical="center" wrapText="1"/>
    </xf>
    <xf numFmtId="0" fontId="20" fillId="37" borderId="20" xfId="0" applyFont="1" applyFill="1" applyBorder="1" applyAlignment="1">
      <alignment horizontal="center" vertical="center" wrapText="1"/>
    </xf>
    <xf numFmtId="0" fontId="29" fillId="40" borderId="19" xfId="0" applyFont="1" applyFill="1" applyBorder="1" applyAlignment="1">
      <alignment horizontal="center" vertical="center" wrapText="1"/>
    </xf>
    <xf numFmtId="0" fontId="29" fillId="40" borderId="23" xfId="0" applyFont="1" applyFill="1" applyBorder="1" applyAlignment="1">
      <alignment horizontal="center" vertical="center" wrapText="1"/>
    </xf>
    <xf numFmtId="0" fontId="29" fillId="40" borderId="16" xfId="0" applyFont="1" applyFill="1" applyBorder="1" applyAlignment="1">
      <alignment horizontal="center" vertical="center" wrapText="1"/>
    </xf>
    <xf numFmtId="0" fontId="30" fillId="40" borderId="15" xfId="0" applyFont="1" applyFill="1" applyBorder="1" applyAlignment="1">
      <alignment horizontal="center" vertical="center" wrapText="1"/>
    </xf>
    <xf numFmtId="0" fontId="30" fillId="40" borderId="0" xfId="0" applyFont="1" applyFill="1" applyAlignment="1">
      <alignment horizontal="center" vertical="center" wrapText="1"/>
    </xf>
    <xf numFmtId="0" fontId="30" fillId="40" borderId="17" xfId="0" applyFont="1" applyFill="1" applyBorder="1" applyAlignment="1">
      <alignment horizontal="center" vertical="center" wrapText="1"/>
    </xf>
    <xf numFmtId="0" fontId="30" fillId="40" borderId="25" xfId="0" applyFont="1" applyFill="1" applyBorder="1" applyAlignment="1">
      <alignment horizontal="center" vertical="center" wrapText="1"/>
    </xf>
    <xf numFmtId="0" fontId="30" fillId="40" borderId="26" xfId="0" applyFont="1" applyFill="1" applyBorder="1" applyAlignment="1">
      <alignment horizontal="center" vertical="center" wrapText="1"/>
    </xf>
    <xf numFmtId="0" fontId="30" fillId="40" borderId="20" xfId="0" applyFont="1" applyFill="1" applyBorder="1" applyAlignment="1">
      <alignment horizontal="center" vertical="center" wrapText="1"/>
    </xf>
    <xf numFmtId="0" fontId="119" fillId="37" borderId="12" xfId="0" applyFont="1" applyFill="1" applyBorder="1" applyAlignment="1">
      <alignment horizontal="center" vertical="center"/>
    </xf>
    <xf numFmtId="0" fontId="120" fillId="37" borderId="13" xfId="0" applyFont="1" applyFill="1" applyBorder="1" applyAlignment="1">
      <alignment horizontal="center" vertical="center"/>
    </xf>
    <xf numFmtId="0" fontId="120" fillId="37" borderId="14" xfId="0" applyFont="1" applyFill="1" applyBorder="1" applyAlignment="1">
      <alignment horizontal="center" vertical="center"/>
    </xf>
    <xf numFmtId="0" fontId="121" fillId="37" borderId="12" xfId="0" applyFont="1" applyFill="1" applyBorder="1" applyAlignment="1">
      <alignment horizontal="center" vertical="center" wrapText="1"/>
    </xf>
    <xf numFmtId="0" fontId="121" fillId="37" borderId="13" xfId="0" applyFont="1" applyFill="1" applyBorder="1" applyAlignment="1">
      <alignment horizontal="center" vertical="center" wrapText="1"/>
    </xf>
    <xf numFmtId="0" fontId="121" fillId="37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187" fontId="8" fillId="0" borderId="12" xfId="0" applyNumberFormat="1" applyFont="1" applyBorder="1" applyAlignment="1">
      <alignment horizontal="center"/>
    </xf>
    <xf numFmtId="187" fontId="8" fillId="0" borderId="14" xfId="0" applyNumberFormat="1" applyFont="1" applyBorder="1" applyAlignment="1">
      <alignment horizontal="center"/>
    </xf>
    <xf numFmtId="0" fontId="3" fillId="37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37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top" wrapText="1"/>
    </xf>
    <xf numFmtId="0" fontId="23" fillId="36" borderId="13" xfId="0" applyFont="1" applyFill="1" applyBorder="1" applyAlignment="1">
      <alignment/>
    </xf>
    <xf numFmtId="0" fontId="23" fillId="36" borderId="14" xfId="0" applyFont="1" applyFill="1" applyBorder="1" applyAlignment="1">
      <alignment/>
    </xf>
    <xf numFmtId="0" fontId="3" fillId="36" borderId="12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87" fontId="111" fillId="33" borderId="12" xfId="0" applyNumberFormat="1" applyFont="1" applyFill="1" applyBorder="1" applyAlignment="1">
      <alignment horizontal="center" vertical="center"/>
    </xf>
    <xf numFmtId="187" fontId="111" fillId="33" borderId="14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7" fontId="8" fillId="33" borderId="12" xfId="0" applyNumberFormat="1" applyFont="1" applyFill="1" applyBorder="1" applyAlignment="1">
      <alignment horizontal="center" vertical="center"/>
    </xf>
    <xf numFmtId="187" fontId="8" fillId="33" borderId="14" xfId="0" applyNumberFormat="1" applyFont="1" applyFill="1" applyBorder="1" applyAlignment="1">
      <alignment horizontal="center" vertical="center"/>
    </xf>
    <xf numFmtId="196" fontId="26" fillId="0" borderId="31" xfId="0" applyNumberFormat="1" applyFont="1" applyFill="1" applyBorder="1" applyAlignment="1">
      <alignment horizontal="center" vertical="center" wrapText="1"/>
    </xf>
    <xf numFmtId="196" fontId="26" fillId="0" borderId="32" xfId="0" applyNumberFormat="1" applyFont="1" applyFill="1" applyBorder="1" applyAlignment="1">
      <alignment horizontal="center" vertical="center" wrapText="1"/>
    </xf>
    <xf numFmtId="187" fontId="5" fillId="33" borderId="12" xfId="0" applyNumberFormat="1" applyFont="1" applyFill="1" applyBorder="1" applyAlignment="1">
      <alignment horizontal="center" vertical="center"/>
    </xf>
    <xf numFmtId="187" fontId="5" fillId="33" borderId="14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33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87" fontId="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justify" wrapText="1"/>
    </xf>
    <xf numFmtId="0" fontId="11" fillId="0" borderId="21" xfId="0" applyFont="1" applyBorder="1" applyAlignment="1">
      <alignment horizontal="left" vertical="justify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/>
    </xf>
    <xf numFmtId="0" fontId="12" fillId="36" borderId="19" xfId="42" applyFill="1" applyBorder="1" applyAlignment="1" applyProtection="1">
      <alignment horizontal="center" vertical="center"/>
      <protection/>
    </xf>
    <xf numFmtId="0" fontId="12" fillId="36" borderId="23" xfId="42" applyFill="1" applyBorder="1" applyAlignment="1" applyProtection="1">
      <alignment horizontal="center" vertical="center"/>
      <protection/>
    </xf>
    <xf numFmtId="0" fontId="12" fillId="36" borderId="16" xfId="42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left" vertical="center"/>
    </xf>
    <xf numFmtId="0" fontId="26" fillId="33" borderId="13" xfId="0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87" fontId="8" fillId="0" borderId="19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26" fillId="33" borderId="19" xfId="0" applyFont="1" applyFill="1" applyBorder="1" applyAlignment="1">
      <alignment horizontal="left" vertical="center"/>
    </xf>
    <xf numFmtId="0" fontId="26" fillId="33" borderId="23" xfId="0" applyFont="1" applyFill="1" applyBorder="1" applyAlignment="1">
      <alignment horizontal="left" vertical="center"/>
    </xf>
    <xf numFmtId="0" fontId="26" fillId="33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0" fontId="122" fillId="0" borderId="30" xfId="0" applyFont="1" applyFill="1" applyBorder="1" applyAlignment="1">
      <alignment horizontal="left" vertical="center" wrapText="1"/>
    </xf>
    <xf numFmtId="0" fontId="122" fillId="0" borderId="31" xfId="0" applyFont="1" applyFill="1" applyBorder="1" applyAlignment="1">
      <alignment horizontal="left" vertical="center" wrapText="1"/>
    </xf>
    <xf numFmtId="196" fontId="53" fillId="0" borderId="31" xfId="0" applyNumberFormat="1" applyFont="1" applyFill="1" applyBorder="1" applyAlignment="1">
      <alignment horizontal="center" vertical="center" wrapText="1"/>
    </xf>
    <xf numFmtId="0" fontId="123" fillId="37" borderId="30" xfId="0" applyFont="1" applyFill="1" applyBorder="1" applyAlignment="1">
      <alignment horizontal="center" vertical="center" wrapText="1"/>
    </xf>
    <xf numFmtId="0" fontId="123" fillId="37" borderId="31" xfId="0" applyFont="1" applyFill="1" applyBorder="1" applyAlignment="1">
      <alignment horizontal="center" vertical="center" wrapText="1"/>
    </xf>
    <xf numFmtId="0" fontId="123" fillId="37" borderId="32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7" fontId="5" fillId="33" borderId="0" xfId="0" applyNumberFormat="1" applyFont="1" applyFill="1" applyBorder="1" applyAlignment="1">
      <alignment horizontal="center" vertical="center"/>
    </xf>
    <xf numFmtId="187" fontId="8" fillId="33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26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7" fontId="5" fillId="33" borderId="19" xfId="0" applyNumberFormat="1" applyFont="1" applyFill="1" applyBorder="1" applyAlignment="1">
      <alignment horizontal="center" vertical="center"/>
    </xf>
    <xf numFmtId="187" fontId="5" fillId="33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5" fillId="37" borderId="12" xfId="0" applyFont="1" applyFill="1" applyBorder="1" applyAlignment="1">
      <alignment horizontal="center" vertical="center"/>
    </xf>
    <xf numFmtId="0" fontId="115" fillId="37" borderId="13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top" wrapText="1"/>
    </xf>
    <xf numFmtId="0" fontId="20" fillId="34" borderId="14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36" borderId="12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11" fillId="0" borderId="10" xfId="0" applyFont="1" applyBorder="1" applyAlignment="1">
      <alignment/>
    </xf>
    <xf numFmtId="0" fontId="117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24" fillId="37" borderId="12" xfId="0" applyFont="1" applyFill="1" applyBorder="1" applyAlignment="1">
      <alignment horizontal="center"/>
    </xf>
    <xf numFmtId="0" fontId="124" fillId="37" borderId="13" xfId="0" applyFont="1" applyFill="1" applyBorder="1" applyAlignment="1">
      <alignment horizontal="center"/>
    </xf>
    <xf numFmtId="0" fontId="124" fillId="37" borderId="14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34" borderId="12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vertical="top" wrapText="1"/>
    </xf>
    <xf numFmtId="0" fontId="3" fillId="36" borderId="13" xfId="0" applyFont="1" applyFill="1" applyBorder="1" applyAlignment="1">
      <alignment horizontal="center" vertical="top"/>
    </xf>
    <xf numFmtId="0" fontId="3" fillId="36" borderId="14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12" fillId="37" borderId="12" xfId="42" applyFill="1" applyBorder="1" applyAlignment="1" applyProtection="1">
      <alignment horizontal="center" vertical="center"/>
      <protection/>
    </xf>
    <xf numFmtId="0" fontId="12" fillId="37" borderId="13" xfId="42" applyFill="1" applyBorder="1" applyAlignment="1" applyProtection="1">
      <alignment horizontal="center" vertical="center"/>
      <protection/>
    </xf>
    <xf numFmtId="0" fontId="125" fillId="36" borderId="12" xfId="0" applyFont="1" applyFill="1" applyBorder="1" applyAlignment="1">
      <alignment horizontal="center" vertical="top"/>
    </xf>
    <xf numFmtId="0" fontId="125" fillId="36" borderId="13" xfId="0" applyFont="1" applyFill="1" applyBorder="1" applyAlignment="1">
      <alignment horizontal="center" vertical="top"/>
    </xf>
    <xf numFmtId="0" fontId="125" fillId="36" borderId="14" xfId="0" applyFont="1" applyFill="1" applyBorder="1" applyAlignment="1">
      <alignment horizontal="center" vertical="top"/>
    </xf>
    <xf numFmtId="0" fontId="126" fillId="0" borderId="0" xfId="0" applyFont="1" applyFill="1" applyBorder="1" applyAlignment="1">
      <alignment horizontal="center" vertical="center"/>
    </xf>
    <xf numFmtId="0" fontId="127" fillId="37" borderId="12" xfId="0" applyFont="1" applyFill="1" applyBorder="1" applyAlignment="1">
      <alignment horizontal="center" vertical="center"/>
    </xf>
    <xf numFmtId="0" fontId="127" fillId="37" borderId="13" xfId="0" applyFont="1" applyFill="1" applyBorder="1" applyAlignment="1">
      <alignment horizontal="center" vertical="center"/>
    </xf>
    <xf numFmtId="0" fontId="127" fillId="37" borderId="14" xfId="0" applyFont="1" applyFill="1" applyBorder="1" applyAlignment="1">
      <alignment horizontal="center" vertical="center"/>
    </xf>
    <xf numFmtId="0" fontId="128" fillId="37" borderId="19" xfId="0" applyFont="1" applyFill="1" applyBorder="1" applyAlignment="1">
      <alignment horizontal="center" vertical="center" wrapText="1"/>
    </xf>
    <xf numFmtId="0" fontId="128" fillId="37" borderId="23" xfId="0" applyFont="1" applyFill="1" applyBorder="1" applyAlignment="1">
      <alignment horizontal="center" vertical="center" wrapText="1"/>
    </xf>
    <xf numFmtId="0" fontId="128" fillId="37" borderId="16" xfId="0" applyFont="1" applyFill="1" applyBorder="1" applyAlignment="1">
      <alignment horizontal="center" vertical="center" wrapText="1"/>
    </xf>
    <xf numFmtId="0" fontId="128" fillId="37" borderId="25" xfId="0" applyFont="1" applyFill="1" applyBorder="1" applyAlignment="1">
      <alignment horizontal="center" vertical="center" wrapText="1"/>
    </xf>
    <xf numFmtId="0" fontId="128" fillId="37" borderId="26" xfId="0" applyFont="1" applyFill="1" applyBorder="1" applyAlignment="1">
      <alignment horizontal="center" vertical="center" wrapText="1"/>
    </xf>
    <xf numFmtId="0" fontId="128" fillId="37" borderId="2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25" fillId="37" borderId="12" xfId="0" applyFont="1" applyFill="1" applyBorder="1" applyAlignment="1">
      <alignment horizontal="center" vertical="center"/>
    </xf>
    <xf numFmtId="0" fontId="125" fillId="37" borderId="13" xfId="0" applyFont="1" applyFill="1" applyBorder="1" applyAlignment="1">
      <alignment horizontal="center" vertical="center"/>
    </xf>
    <xf numFmtId="0" fontId="125" fillId="37" borderId="14" xfId="0" applyFont="1" applyFill="1" applyBorder="1" applyAlignment="1">
      <alignment horizontal="center" vertical="center"/>
    </xf>
    <xf numFmtId="0" fontId="127" fillId="36" borderId="12" xfId="0" applyFont="1" applyFill="1" applyBorder="1" applyAlignment="1">
      <alignment horizontal="center" vertical="center"/>
    </xf>
    <xf numFmtId="0" fontId="127" fillId="36" borderId="13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33" fillId="36" borderId="19" xfId="42" applyFont="1" applyFill="1" applyBorder="1" applyAlignment="1" applyProtection="1">
      <alignment horizontal="center" vertical="top" wrapText="1"/>
      <protection/>
    </xf>
    <xf numFmtId="0" fontId="33" fillId="36" borderId="23" xfId="42" applyFont="1" applyFill="1" applyBorder="1" applyAlignment="1" applyProtection="1">
      <alignment horizontal="center" vertical="top" wrapText="1"/>
      <protection/>
    </xf>
    <xf numFmtId="0" fontId="33" fillId="36" borderId="16" xfId="42" applyFont="1" applyFill="1" applyBorder="1" applyAlignment="1" applyProtection="1">
      <alignment horizontal="center" vertical="top" wrapText="1"/>
      <protection/>
    </xf>
    <xf numFmtId="0" fontId="33" fillId="36" borderId="15" xfId="42" applyFont="1" applyFill="1" applyBorder="1" applyAlignment="1" applyProtection="1">
      <alignment horizontal="center" vertical="top" wrapText="1"/>
      <protection/>
    </xf>
    <xf numFmtId="0" fontId="33" fillId="36" borderId="0" xfId="42" applyFont="1" applyFill="1" applyBorder="1" applyAlignment="1" applyProtection="1">
      <alignment horizontal="center" vertical="top" wrapText="1"/>
      <protection/>
    </xf>
    <xf numFmtId="0" fontId="33" fillId="36" borderId="17" xfId="42" applyFont="1" applyFill="1" applyBorder="1" applyAlignment="1" applyProtection="1">
      <alignment horizontal="center" vertical="top" wrapText="1"/>
      <protection/>
    </xf>
    <xf numFmtId="0" fontId="0" fillId="0" borderId="28" xfId="0" applyBorder="1" applyAlignment="1">
      <alignment/>
    </xf>
    <xf numFmtId="0" fontId="129" fillId="37" borderId="19" xfId="0" applyFont="1" applyFill="1" applyBorder="1" applyAlignment="1">
      <alignment horizontal="center" vertical="center" wrapText="1"/>
    </xf>
    <xf numFmtId="0" fontId="129" fillId="37" borderId="23" xfId="0" applyFont="1" applyFill="1" applyBorder="1" applyAlignment="1">
      <alignment horizontal="center" vertical="center" wrapText="1"/>
    </xf>
    <xf numFmtId="0" fontId="129" fillId="37" borderId="16" xfId="0" applyFont="1" applyFill="1" applyBorder="1" applyAlignment="1">
      <alignment horizontal="center" vertical="center" wrapText="1"/>
    </xf>
    <xf numFmtId="0" fontId="129" fillId="37" borderId="15" xfId="0" applyFont="1" applyFill="1" applyBorder="1" applyAlignment="1">
      <alignment horizontal="center" vertical="center" wrapText="1"/>
    </xf>
    <xf numFmtId="0" fontId="129" fillId="37" borderId="0" xfId="0" applyFont="1" applyFill="1" applyBorder="1" applyAlignment="1">
      <alignment horizontal="center" vertical="center" wrapText="1"/>
    </xf>
    <xf numFmtId="0" fontId="129" fillId="37" borderId="17" xfId="0" applyFont="1" applyFill="1" applyBorder="1" applyAlignment="1">
      <alignment horizontal="center" vertical="center" wrapText="1"/>
    </xf>
    <xf numFmtId="0" fontId="129" fillId="37" borderId="25" xfId="0" applyFont="1" applyFill="1" applyBorder="1" applyAlignment="1">
      <alignment horizontal="center" vertical="center" wrapText="1"/>
    </xf>
    <xf numFmtId="0" fontId="129" fillId="37" borderId="26" xfId="0" applyFont="1" applyFill="1" applyBorder="1" applyAlignment="1">
      <alignment horizontal="center" vertical="center" wrapText="1"/>
    </xf>
    <xf numFmtId="0" fontId="129" fillId="37" borderId="20" xfId="0" applyFont="1" applyFill="1" applyBorder="1" applyAlignment="1">
      <alignment horizontal="center" vertical="center" wrapText="1"/>
    </xf>
    <xf numFmtId="187" fontId="130" fillId="0" borderId="10" xfId="0" applyNumberFormat="1" applyFont="1" applyBorder="1" applyAlignment="1">
      <alignment horizontal="center" vertical="top" wrapText="1"/>
    </xf>
    <xf numFmtId="187" fontId="130" fillId="0" borderId="10" xfId="0" applyNumberFormat="1" applyFont="1" applyBorder="1" applyAlignment="1">
      <alignment horizontal="center"/>
    </xf>
    <xf numFmtId="187" fontId="130" fillId="33" borderId="10" xfId="0" applyNumberFormat="1" applyFont="1" applyFill="1" applyBorder="1" applyAlignment="1">
      <alignment horizontal="center" vertical="center"/>
    </xf>
    <xf numFmtId="187" fontId="131" fillId="0" borderId="10" xfId="0" applyNumberFormat="1" applyFont="1" applyBorder="1" applyAlignment="1">
      <alignment horizontal="center" vertical="top" wrapText="1"/>
    </xf>
    <xf numFmtId="187" fontId="131" fillId="33" borderId="10" xfId="0" applyNumberFormat="1" applyFont="1" applyFill="1" applyBorder="1" applyAlignment="1">
      <alignment horizontal="center" vertical="top" wrapText="1"/>
    </xf>
    <xf numFmtId="187" fontId="131" fillId="0" borderId="10" xfId="0" applyNumberFormat="1" applyFont="1" applyBorder="1" applyAlignment="1">
      <alignment horizontal="center"/>
    </xf>
    <xf numFmtId="187" fontId="132" fillId="0" borderId="10" xfId="0" applyNumberFormat="1" applyFont="1" applyBorder="1" applyAlignment="1">
      <alignment horizontal="center" vertical="top" wrapText="1"/>
    </xf>
    <xf numFmtId="187" fontId="110" fillId="0" borderId="10" xfId="0" applyNumberFormat="1" applyFont="1" applyBorder="1" applyAlignment="1">
      <alignment horizontal="center"/>
    </xf>
    <xf numFmtId="187" fontId="115" fillId="0" borderId="10" xfId="0" applyNumberFormat="1" applyFont="1" applyBorder="1" applyAlignment="1">
      <alignment horizontal="center"/>
    </xf>
    <xf numFmtId="187" fontId="110" fillId="0" borderId="10" xfId="0" applyNumberFormat="1" applyFont="1" applyBorder="1" applyAlignment="1">
      <alignment horizontal="center" vertical="center" wrapText="1"/>
    </xf>
    <xf numFmtId="187" fontId="115" fillId="33" borderId="10" xfId="0" applyNumberFormat="1" applyFont="1" applyFill="1" applyBorder="1" applyAlignment="1">
      <alignment horizontal="center" vertical="top" wrapText="1"/>
    </xf>
    <xf numFmtId="187" fontId="110" fillId="33" borderId="21" xfId="0" applyNumberFormat="1" applyFont="1" applyFill="1" applyBorder="1" applyAlignment="1">
      <alignment horizontal="center" vertical="top" wrapText="1"/>
    </xf>
    <xf numFmtId="187" fontId="110" fillId="0" borderId="10" xfId="0" applyNumberFormat="1" applyFont="1" applyFill="1" applyBorder="1" applyAlignment="1">
      <alignment horizontal="center" vertical="top"/>
    </xf>
    <xf numFmtId="187" fontId="110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777777"/>
      <rgbColor rgb="00000080"/>
      <rgbColor rgb="00969696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CDCDCD"/>
      <rgbColor rgb="003366FF"/>
      <rgbColor rgb="0033CCCC"/>
      <rgbColor rgb="00339933"/>
      <rgbColor rgb="00999933"/>
      <rgbColor rgb="00996633"/>
      <rgbColor rgb="00C0C0C0"/>
      <rgbColor rgb="00666699"/>
      <rgbColor rgb="00969696"/>
      <rgbColor rgb="005F5F5F"/>
      <rgbColor rgb="00336666"/>
      <rgbColor rgb="00808080"/>
      <rgbColor rgb="00B2B2B2"/>
      <rgbColor rgb="00DDDDDD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&#1052;&#1086;&#1080; &#1076;&#1086;&#1082;&#1091;&#1084;&#1077;&#1085;&#1090;&#1099;\center011\center011\images\inv53.gif" TargetMode="External" /><Relationship Id="rId3" Type="http://schemas.openxmlformats.org/officeDocument/2006/relationships/image" Target="file://C:\&#1052;&#1086;&#1080; &#1076;&#1086;&#1082;&#1091;&#1084;&#1077;&#1085;&#1090;&#1099;\center011\center011\images\inv50.gif" TargetMode="External" /><Relationship Id="rId4" Type="http://schemas.openxmlformats.org/officeDocument/2006/relationships/image" Target="file://C:\&#1052;&#1086;&#1080; &#1076;&#1086;&#1082;&#1091;&#1084;&#1077;&#1085;&#1090;&#1099;\center011\center011\images\inv51.gif" TargetMode="External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&#1052;&#1086;&#1080; &#1076;&#1086;&#1082;&#1091;&#1084;&#1077;&#1085;&#1090;&#1099;\center011\center011\images\inv53.gif" TargetMode="External" /><Relationship Id="rId3" Type="http://schemas.openxmlformats.org/officeDocument/2006/relationships/image" Target="file://C:\&#1052;&#1086;&#1080; &#1076;&#1086;&#1082;&#1091;&#1084;&#1077;&#1085;&#1090;&#1099;\center011\center011\images\inv50.gif" TargetMode="External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&#1052;&#1086;&#1080; &#1076;&#1086;&#1082;&#1091;&#1084;&#1077;&#1085;&#1090;&#1099;\center011\center011\images\inv53.gif" TargetMode="External" /><Relationship Id="rId3" Type="http://schemas.openxmlformats.org/officeDocument/2006/relationships/image" Target="file://C:\&#1052;&#1086;&#1080; &#1076;&#1086;&#1082;&#1091;&#1084;&#1077;&#1085;&#1090;&#1099;\center011\center011\images\inv50.gif" TargetMode="External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&#1052;&#1086;&#1080; &#1076;&#1086;&#1082;&#1091;&#1084;&#1077;&#1085;&#1090;&#1099;\center011\center011\images\inv53.gif" TargetMode="External" /><Relationship Id="rId3" Type="http://schemas.openxmlformats.org/officeDocument/2006/relationships/image" Target="file://C:\&#1052;&#1086;&#1080; &#1076;&#1086;&#1082;&#1091;&#1084;&#1077;&#1085;&#1090;&#1099;\center011\center011\images\inv50.gif" TargetMode="External" /><Relationship Id="rId4" Type="http://schemas.openxmlformats.org/officeDocument/2006/relationships/image" Target="file://C:\&#1052;&#1086;&#1080; &#1076;&#1086;&#1082;&#1091;&#1084;&#1077;&#1085;&#1090;&#1099;\center011\center011\images\inv51.gif" TargetMode="External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&#1052;&#1086;&#1080; &#1076;&#1086;&#1082;&#1091;&#1084;&#1077;&#1085;&#1090;&#1099;\center011\center011\images\inv53.gif" TargetMode="External" /><Relationship Id="rId3" Type="http://schemas.openxmlformats.org/officeDocument/2006/relationships/image" Target="file://C:\&#1052;&#1086;&#1080; &#1076;&#1086;&#1082;&#1091;&#1084;&#1077;&#1085;&#1090;&#1099;\center011\center011\images\inv50.gif" TargetMode="External" /><Relationship Id="rId4" Type="http://schemas.openxmlformats.org/officeDocument/2006/relationships/image" Target="file://C:\&#1052;&#1086;&#1080; &#1076;&#1086;&#1082;&#1091;&#1084;&#1077;&#1085;&#1090;&#1099;\center011\center011\images\inv51.gif" TargetMode="External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&#1052;&#1086;&#1080; &#1076;&#1086;&#1082;&#1091;&#1084;&#1077;&#1085;&#1090;&#1099;\center011\center011\images\inv53.gif" TargetMode="External" /><Relationship Id="rId3" Type="http://schemas.openxmlformats.org/officeDocument/2006/relationships/image" Target="file://C:\&#1052;&#1086;&#1080; &#1076;&#1086;&#1082;&#1091;&#1084;&#1077;&#1085;&#1090;&#1099;\center011\center011\images\inv50.gif" TargetMode="External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95425"/>
          <a:ext cx="431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 descr="C:\Мои документы\center011\center011\images\inv53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324350" y="1495425"/>
          <a:ext cx="417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0</xdr:rowOff>
    </xdr:from>
    <xdr:to>
      <xdr:col>6</xdr:col>
      <xdr:colOff>95250</xdr:colOff>
      <xdr:row>3</xdr:row>
      <xdr:rowOff>0</xdr:rowOff>
    </xdr:to>
    <xdr:pic>
      <xdr:nvPicPr>
        <xdr:cNvPr id="3" name="Picture 3" descr="C:\Мои документы\center011\center011\images\inv50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6675" y="1495425"/>
          <a:ext cx="434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pic>
      <xdr:nvPicPr>
        <xdr:cNvPr id="4" name="Picture 4" descr="C:\Мои документы\center011\center011\images\inv51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324350" y="1495425"/>
          <a:ext cx="417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8</xdr:col>
      <xdr:colOff>390525</xdr:colOff>
      <xdr:row>0</xdr:row>
      <xdr:rowOff>1123950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763905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33525"/>
          <a:ext cx="4733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 descr="C:\Мои документы\center011\center011\images\inv53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43450" y="1533525"/>
          <a:ext cx="463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0</xdr:rowOff>
    </xdr:from>
    <xdr:to>
      <xdr:col>6</xdr:col>
      <xdr:colOff>95250</xdr:colOff>
      <xdr:row>3</xdr:row>
      <xdr:rowOff>0</xdr:rowOff>
    </xdr:to>
    <xdr:pic>
      <xdr:nvPicPr>
        <xdr:cNvPr id="3" name="Picture 3" descr="C:\Мои документы\center011\center011\images\inv50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6675" y="1533525"/>
          <a:ext cx="476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6</xdr:col>
      <xdr:colOff>2895600</xdr:colOff>
      <xdr:row>0</xdr:row>
      <xdr:rowOff>1133475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76295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5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0"/>
          <a:ext cx="488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3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 descr="C:\Мои документы\center011\center011\images\inv53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95850" y="1524000"/>
          <a:ext cx="387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0</xdr:rowOff>
    </xdr:from>
    <xdr:to>
      <xdr:col>5</xdr:col>
      <xdr:colOff>95250</xdr:colOff>
      <xdr:row>3</xdr:row>
      <xdr:rowOff>0</xdr:rowOff>
    </xdr:to>
    <xdr:pic>
      <xdr:nvPicPr>
        <xdr:cNvPr id="3" name="Picture 3" descr="C:\Мои документы\center011\center011\images\inv50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6675" y="1524000"/>
          <a:ext cx="491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180975</xdr:colOff>
      <xdr:row>0</xdr:row>
      <xdr:rowOff>1133475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763905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11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04950"/>
          <a:ext cx="5457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3</xdr:row>
      <xdr:rowOff>0</xdr:rowOff>
    </xdr:from>
    <xdr:to>
      <xdr:col>17</xdr:col>
      <xdr:colOff>638175</xdr:colOff>
      <xdr:row>3</xdr:row>
      <xdr:rowOff>0</xdr:rowOff>
    </xdr:to>
    <xdr:pic>
      <xdr:nvPicPr>
        <xdr:cNvPr id="2" name="Picture 2" descr="C:\Мои документы\center011\center011\images\inv53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467350" y="150495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0</xdr:rowOff>
    </xdr:from>
    <xdr:to>
      <xdr:col>11</xdr:col>
      <xdr:colOff>95250</xdr:colOff>
      <xdr:row>3</xdr:row>
      <xdr:rowOff>0</xdr:rowOff>
    </xdr:to>
    <xdr:pic>
      <xdr:nvPicPr>
        <xdr:cNvPr id="3" name="Picture 3" descr="C:\Мои документы\center011\center011\images\inv50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6675" y="1504950"/>
          <a:ext cx="548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3</xdr:row>
      <xdr:rowOff>0</xdr:rowOff>
    </xdr:from>
    <xdr:to>
      <xdr:col>17</xdr:col>
      <xdr:colOff>638175</xdr:colOff>
      <xdr:row>3</xdr:row>
      <xdr:rowOff>0</xdr:rowOff>
    </xdr:to>
    <xdr:pic>
      <xdr:nvPicPr>
        <xdr:cNvPr id="4" name="Picture 4" descr="C:\Мои документы\center011\center011\images\inv51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67350" y="150495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15</xdr:col>
      <xdr:colOff>228600</xdr:colOff>
      <xdr:row>0</xdr:row>
      <xdr:rowOff>1133475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28575"/>
          <a:ext cx="771525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92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2" name="Picture 2" descr="C:\Мои документы\center011\center011\images\inv53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933950" y="0"/>
          <a:ext cx="3790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6</xdr:col>
      <xdr:colOff>95250</xdr:colOff>
      <xdr:row>0</xdr:row>
      <xdr:rowOff>0</xdr:rowOff>
    </xdr:to>
    <xdr:pic>
      <xdr:nvPicPr>
        <xdr:cNvPr id="3" name="Picture 3" descr="C:\Мои документы\center011\center011\images\inv50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6675" y="0"/>
          <a:ext cx="495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4" name="Picture 4" descr="C:\Мои документы\center011\center011\images\inv51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933950" y="0"/>
          <a:ext cx="3790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10</xdr:col>
      <xdr:colOff>257175</xdr:colOff>
      <xdr:row>0</xdr:row>
      <xdr:rowOff>1133475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779145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71625"/>
          <a:ext cx="438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 descr="C:\Мои документы\center011\center011\images\inv53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391025" y="1571625"/>
          <a:ext cx="454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</xdr:row>
      <xdr:rowOff>0</xdr:rowOff>
    </xdr:from>
    <xdr:to>
      <xdr:col>6</xdr:col>
      <xdr:colOff>95250</xdr:colOff>
      <xdr:row>3</xdr:row>
      <xdr:rowOff>0</xdr:rowOff>
    </xdr:to>
    <xdr:pic>
      <xdr:nvPicPr>
        <xdr:cNvPr id="3" name="Picture 3" descr="C:\Мои документы\center011\center011\images\inv50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6675" y="1571625"/>
          <a:ext cx="441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304800</xdr:colOff>
      <xdr:row>0</xdr:row>
      <xdr:rowOff>1133475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763905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usarsenal-spb.com/ognetushiteli-uglekislotnye.html" TargetMode="External" /><Relationship Id="rId2" Type="http://schemas.openxmlformats.org/officeDocument/2006/relationships/hyperlink" Target="http://rusarsenal-spb.com/ognetushiteli-poroshkovye.html" TargetMode="External" /><Relationship Id="rId3" Type="http://schemas.openxmlformats.org/officeDocument/2006/relationships/hyperlink" Target="http://rusarsenal-spb.com/ognetushiteli-vozdushno-pennye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usarsenal-spb.com/pozharnye-shkafy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usarsenal-spb.com/znaki-bezopasnosti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L29" sqref="L29"/>
      <selection pane="bottomLeft" activeCell="A5" sqref="A5:J5"/>
    </sheetView>
  </sheetViews>
  <sheetFormatPr defaultColWidth="9.00390625" defaultRowHeight="12.75"/>
  <cols>
    <col min="1" max="1" width="35.625" style="0" customWidth="1"/>
    <col min="2" max="2" width="5.25390625" style="0" customWidth="1"/>
    <col min="3" max="3" width="7.125" style="0" customWidth="1"/>
    <col min="4" max="4" width="7.625" style="0" customWidth="1"/>
    <col min="5" max="5" width="0.37109375" style="0" hidden="1" customWidth="1"/>
    <col min="6" max="6" width="1.00390625" style="0" customWidth="1"/>
    <col min="7" max="7" width="33.75390625" style="0" customWidth="1"/>
    <col min="8" max="8" width="4.875" style="0" customWidth="1"/>
    <col min="9" max="9" width="7.25390625" style="0" customWidth="1"/>
    <col min="10" max="10" width="9.00390625" style="0" customWidth="1"/>
  </cols>
  <sheetData>
    <row r="1" spans="1:10" ht="92.25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</row>
    <row r="2" spans="1:10" ht="12" customHeight="1">
      <c r="A2" s="334" t="s">
        <v>108</v>
      </c>
      <c r="B2" s="335"/>
      <c r="C2" s="335"/>
      <c r="D2" s="335"/>
      <c r="E2" s="335"/>
      <c r="F2" s="335"/>
      <c r="G2" s="335"/>
      <c r="H2" s="335"/>
      <c r="I2" s="335"/>
      <c r="J2" s="336"/>
    </row>
    <row r="3" spans="1:10" ht="13.5">
      <c r="A3" s="299" t="s">
        <v>691</v>
      </c>
      <c r="B3" s="300"/>
      <c r="C3" s="300"/>
      <c r="D3" s="300"/>
      <c r="E3" s="300"/>
      <c r="F3" s="300"/>
      <c r="G3" s="300"/>
      <c r="H3" s="300"/>
      <c r="I3" s="300"/>
      <c r="J3" s="301"/>
    </row>
    <row r="4" spans="1:10" ht="12.75" customHeight="1">
      <c r="A4" s="302" t="s">
        <v>737</v>
      </c>
      <c r="B4" s="303"/>
      <c r="C4" s="303"/>
      <c r="D4" s="303"/>
      <c r="E4" s="303"/>
      <c r="F4" s="303"/>
      <c r="G4" s="304"/>
      <c r="H4" s="304"/>
      <c r="I4" s="304"/>
      <c r="J4" s="305"/>
    </row>
    <row r="5" spans="1:10" ht="12.75" customHeight="1">
      <c r="A5" s="306" t="s">
        <v>358</v>
      </c>
      <c r="B5" s="306"/>
      <c r="C5" s="306"/>
      <c r="D5" s="306"/>
      <c r="E5" s="306"/>
      <c r="F5" s="306"/>
      <c r="G5" s="306"/>
      <c r="H5" s="307"/>
      <c r="I5" s="307"/>
      <c r="J5" s="307"/>
    </row>
    <row r="6" spans="1:10" ht="12" customHeight="1">
      <c r="A6" s="5" t="s">
        <v>34</v>
      </c>
      <c r="B6" s="5" t="s">
        <v>1</v>
      </c>
      <c r="C6" s="5" t="s">
        <v>459</v>
      </c>
      <c r="D6" s="5" t="s">
        <v>458</v>
      </c>
      <c r="E6" s="6"/>
      <c r="F6" s="21"/>
      <c r="G6" s="5" t="s">
        <v>0</v>
      </c>
      <c r="H6" s="5" t="s">
        <v>1</v>
      </c>
      <c r="I6" s="5" t="s">
        <v>459</v>
      </c>
      <c r="J6" s="5" t="s">
        <v>458</v>
      </c>
    </row>
    <row r="7" spans="1:10" ht="12" customHeight="1">
      <c r="A7" s="296" t="s">
        <v>422</v>
      </c>
      <c r="B7" s="297"/>
      <c r="C7" s="297"/>
      <c r="D7" s="297"/>
      <c r="E7" s="41"/>
      <c r="F7" s="42"/>
      <c r="G7" s="316" t="s">
        <v>589</v>
      </c>
      <c r="H7" s="337"/>
      <c r="I7" s="337"/>
      <c r="J7" s="338"/>
    </row>
    <row r="8" spans="1:10" ht="12" customHeight="1">
      <c r="A8" s="308" t="s">
        <v>587</v>
      </c>
      <c r="B8" s="309"/>
      <c r="C8" s="309"/>
      <c r="D8" s="309"/>
      <c r="E8" s="310"/>
      <c r="F8" s="42"/>
      <c r="G8" s="311"/>
      <c r="H8" s="312"/>
      <c r="I8" s="312"/>
      <c r="J8" s="310"/>
    </row>
    <row r="9" spans="1:10" ht="12" customHeight="1">
      <c r="A9" s="311"/>
      <c r="B9" s="312"/>
      <c r="C9" s="312"/>
      <c r="D9" s="312"/>
      <c r="E9" s="310"/>
      <c r="F9" s="42"/>
      <c r="G9" s="313"/>
      <c r="H9" s="314"/>
      <c r="I9" s="314"/>
      <c r="J9" s="315"/>
    </row>
    <row r="10" spans="1:10" ht="12" customHeight="1">
      <c r="A10" s="313"/>
      <c r="B10" s="314"/>
      <c r="C10" s="314"/>
      <c r="D10" s="314"/>
      <c r="E10" s="315"/>
      <c r="F10" s="42"/>
      <c r="G10" s="43" t="s">
        <v>426</v>
      </c>
      <c r="H10" s="8" t="s">
        <v>2</v>
      </c>
      <c r="I10" s="47">
        <v>252</v>
      </c>
      <c r="J10" s="46">
        <f>I10/0.93</f>
        <v>270.96774193548384</v>
      </c>
    </row>
    <row r="11" spans="1:10" ht="12" customHeight="1">
      <c r="A11" s="40" t="s">
        <v>53</v>
      </c>
      <c r="B11" s="20" t="s">
        <v>2</v>
      </c>
      <c r="C11" s="45">
        <v>2355</v>
      </c>
      <c r="D11" s="46">
        <f>C11/0.917</f>
        <v>2568.1570338058887</v>
      </c>
      <c r="E11" s="46"/>
      <c r="F11" s="42"/>
      <c r="G11" s="43" t="s">
        <v>116</v>
      </c>
      <c r="H11" s="8" t="s">
        <v>2</v>
      </c>
      <c r="I11" s="47">
        <v>748</v>
      </c>
      <c r="J11" s="46">
        <f>I11/0.917</f>
        <v>815.7033805888767</v>
      </c>
    </row>
    <row r="12" spans="1:10" ht="12" customHeight="1">
      <c r="A12" s="40" t="s">
        <v>311</v>
      </c>
      <c r="B12" s="20" t="s">
        <v>2</v>
      </c>
      <c r="C12" s="45">
        <v>2564</v>
      </c>
      <c r="D12" s="46">
        <f aca="true" t="shared" si="0" ref="D12:D22">C12/0.917</f>
        <v>2796.074154852781</v>
      </c>
      <c r="E12" s="46"/>
      <c r="F12" s="42"/>
      <c r="G12" s="43" t="s">
        <v>321</v>
      </c>
      <c r="H12" s="8" t="s">
        <v>2</v>
      </c>
      <c r="I12" s="47">
        <v>837</v>
      </c>
      <c r="J12" s="46">
        <f aca="true" t="shared" si="1" ref="J12:J26">I12/0.917</f>
        <v>912.7589967284623</v>
      </c>
    </row>
    <row r="13" spans="1:10" ht="12" customHeight="1">
      <c r="A13" s="40" t="s">
        <v>312</v>
      </c>
      <c r="B13" s="20" t="s">
        <v>2</v>
      </c>
      <c r="C13" s="45">
        <v>2544</v>
      </c>
      <c r="D13" s="46">
        <f t="shared" si="0"/>
        <v>2774.2639040348963</v>
      </c>
      <c r="E13" s="46"/>
      <c r="F13" s="42"/>
      <c r="G13" s="43" t="s">
        <v>322</v>
      </c>
      <c r="H13" s="8" t="s">
        <v>2</v>
      </c>
      <c r="I13" s="47">
        <v>833</v>
      </c>
      <c r="J13" s="46">
        <f t="shared" si="1"/>
        <v>908.3969465648854</v>
      </c>
    </row>
    <row r="14" spans="1:10" ht="12" customHeight="1">
      <c r="A14" s="40" t="s">
        <v>114</v>
      </c>
      <c r="B14" s="20" t="s">
        <v>2</v>
      </c>
      <c r="C14" s="45">
        <v>3085</v>
      </c>
      <c r="D14" s="46">
        <f t="shared" si="0"/>
        <v>3364.2311886586695</v>
      </c>
      <c r="E14" s="46"/>
      <c r="F14" s="42"/>
      <c r="G14" s="43" t="s">
        <v>318</v>
      </c>
      <c r="H14" s="8" t="s">
        <v>2</v>
      </c>
      <c r="I14" s="47">
        <v>877</v>
      </c>
      <c r="J14" s="46">
        <f t="shared" si="1"/>
        <v>956.3794983642312</v>
      </c>
    </row>
    <row r="15" spans="1:10" ht="12" customHeight="1">
      <c r="A15" s="40" t="s">
        <v>313</v>
      </c>
      <c r="B15" s="20" t="s">
        <v>2</v>
      </c>
      <c r="C15" s="45">
        <v>3393</v>
      </c>
      <c r="D15" s="46">
        <f t="shared" si="0"/>
        <v>3700.109051254089</v>
      </c>
      <c r="E15" s="46"/>
      <c r="F15" s="42"/>
      <c r="G15" s="173" t="s">
        <v>323</v>
      </c>
      <c r="H15" s="8" t="s">
        <v>2</v>
      </c>
      <c r="I15" s="47">
        <v>877</v>
      </c>
      <c r="J15" s="46">
        <f t="shared" si="1"/>
        <v>956.3794983642312</v>
      </c>
    </row>
    <row r="16" spans="1:10" ht="12" customHeight="1">
      <c r="A16" s="40" t="s">
        <v>314</v>
      </c>
      <c r="B16" s="20" t="s">
        <v>2</v>
      </c>
      <c r="C16" s="45">
        <v>3361</v>
      </c>
      <c r="D16" s="46">
        <f t="shared" si="0"/>
        <v>3665.2126499454744</v>
      </c>
      <c r="E16" s="46"/>
      <c r="F16" s="42"/>
      <c r="G16" s="173" t="s">
        <v>324</v>
      </c>
      <c r="H16" s="8" t="s">
        <v>2</v>
      </c>
      <c r="I16" s="47">
        <v>892</v>
      </c>
      <c r="J16" s="46">
        <f t="shared" si="1"/>
        <v>972.7371864776444</v>
      </c>
    </row>
    <row r="17" spans="1:10" ht="12" customHeight="1">
      <c r="A17" s="40" t="s">
        <v>115</v>
      </c>
      <c r="B17" s="20" t="s">
        <v>2</v>
      </c>
      <c r="C17" s="45">
        <v>3930</v>
      </c>
      <c r="D17" s="46">
        <f t="shared" si="0"/>
        <v>4285.714285714285</v>
      </c>
      <c r="E17" s="46"/>
      <c r="F17" s="42"/>
      <c r="G17" s="43" t="s">
        <v>311</v>
      </c>
      <c r="H17" s="26" t="s">
        <v>2</v>
      </c>
      <c r="I17" s="47">
        <v>941</v>
      </c>
      <c r="J17" s="46">
        <f t="shared" si="1"/>
        <v>1026.1723009814611</v>
      </c>
    </row>
    <row r="18" spans="1:10" ht="12" customHeight="1">
      <c r="A18" s="40" t="s">
        <v>315</v>
      </c>
      <c r="B18" s="20" t="s">
        <v>2</v>
      </c>
      <c r="C18" s="45">
        <v>4319</v>
      </c>
      <c r="D18" s="46">
        <f t="shared" si="0"/>
        <v>4709.923664122137</v>
      </c>
      <c r="E18" s="46"/>
      <c r="F18" s="42"/>
      <c r="G18" s="43" t="s">
        <v>325</v>
      </c>
      <c r="H18" s="26" t="s">
        <v>2</v>
      </c>
      <c r="I18" s="47">
        <v>923</v>
      </c>
      <c r="J18" s="46">
        <f t="shared" si="1"/>
        <v>1006.5430752453652</v>
      </c>
    </row>
    <row r="19" spans="1:10" ht="12" customHeight="1">
      <c r="A19" s="40" t="s">
        <v>262</v>
      </c>
      <c r="B19" s="20" t="s">
        <v>2</v>
      </c>
      <c r="C19" s="45">
        <v>6935</v>
      </c>
      <c r="D19" s="46">
        <f t="shared" si="0"/>
        <v>7562.704471101418</v>
      </c>
      <c r="E19" s="46"/>
      <c r="F19" s="42"/>
      <c r="G19" s="43" t="s">
        <v>130</v>
      </c>
      <c r="H19" s="8" t="s">
        <v>2</v>
      </c>
      <c r="I19" s="47">
        <v>1219</v>
      </c>
      <c r="J19" s="46">
        <f t="shared" si="1"/>
        <v>1329.3347873500545</v>
      </c>
    </row>
    <row r="20" spans="1:10" ht="12" customHeight="1">
      <c r="A20" s="40" t="s">
        <v>316</v>
      </c>
      <c r="B20" s="20" t="s">
        <v>2</v>
      </c>
      <c r="C20" s="45">
        <v>7637</v>
      </c>
      <c r="D20" s="46">
        <f t="shared" si="0"/>
        <v>8328.24427480916</v>
      </c>
      <c r="E20" s="46"/>
      <c r="F20" s="42"/>
      <c r="G20" s="43" t="s">
        <v>326</v>
      </c>
      <c r="H20" s="8" t="s">
        <v>2</v>
      </c>
      <c r="I20" s="47">
        <v>1368</v>
      </c>
      <c r="J20" s="46">
        <f t="shared" si="1"/>
        <v>1491.8211559432932</v>
      </c>
    </row>
    <row r="21" spans="1:10" ht="12" customHeight="1">
      <c r="A21" s="40" t="s">
        <v>35</v>
      </c>
      <c r="B21" s="20" t="s">
        <v>2</v>
      </c>
      <c r="C21" s="45">
        <v>10910</v>
      </c>
      <c r="D21" s="46">
        <f t="shared" si="0"/>
        <v>11897.491821155943</v>
      </c>
      <c r="E21" s="46"/>
      <c r="F21" s="42"/>
      <c r="G21" s="43" t="s">
        <v>327</v>
      </c>
      <c r="H21" s="8" t="s">
        <v>2</v>
      </c>
      <c r="I21" s="47">
        <v>1363</v>
      </c>
      <c r="J21" s="46">
        <f t="shared" si="1"/>
        <v>1486.368593238822</v>
      </c>
    </row>
    <row r="22" spans="1:10" ht="12" customHeight="1">
      <c r="A22" s="40" t="s">
        <v>317</v>
      </c>
      <c r="B22" s="20" t="s">
        <v>2</v>
      </c>
      <c r="C22" s="45">
        <v>12285</v>
      </c>
      <c r="D22" s="46">
        <f t="shared" si="0"/>
        <v>13396.946564885495</v>
      </c>
      <c r="E22" s="46"/>
      <c r="F22" s="42"/>
      <c r="G22" s="43" t="s">
        <v>320</v>
      </c>
      <c r="H22" s="8" t="s">
        <v>2</v>
      </c>
      <c r="I22" s="47">
        <v>1435</v>
      </c>
      <c r="J22" s="46">
        <f t="shared" si="1"/>
        <v>1564.885496183206</v>
      </c>
    </row>
    <row r="23" spans="1:10" ht="12" customHeight="1">
      <c r="A23" s="344" t="s">
        <v>588</v>
      </c>
      <c r="B23" s="353"/>
      <c r="C23" s="353"/>
      <c r="D23" s="353"/>
      <c r="E23" s="354"/>
      <c r="F23" s="42"/>
      <c r="G23" s="173" t="s">
        <v>328</v>
      </c>
      <c r="H23" s="8" t="s">
        <v>2</v>
      </c>
      <c r="I23" s="47">
        <v>1463</v>
      </c>
      <c r="J23" s="46">
        <f t="shared" si="1"/>
        <v>1595.4198473282443</v>
      </c>
    </row>
    <row r="24" spans="1:10" ht="12" customHeight="1">
      <c r="A24" s="355"/>
      <c r="B24" s="356"/>
      <c r="C24" s="356"/>
      <c r="D24" s="356"/>
      <c r="E24" s="357"/>
      <c r="F24" s="42"/>
      <c r="G24" s="173" t="s">
        <v>329</v>
      </c>
      <c r="H24" s="8" t="s">
        <v>2</v>
      </c>
      <c r="I24" s="47">
        <v>1447</v>
      </c>
      <c r="J24" s="46">
        <f t="shared" si="1"/>
        <v>1577.9716466739367</v>
      </c>
    </row>
    <row r="25" spans="1:10" ht="12.75">
      <c r="A25" s="355"/>
      <c r="B25" s="356"/>
      <c r="C25" s="356"/>
      <c r="D25" s="356"/>
      <c r="E25" s="357"/>
      <c r="F25" s="42"/>
      <c r="G25" s="43" t="s">
        <v>313</v>
      </c>
      <c r="H25" s="26" t="s">
        <v>2</v>
      </c>
      <c r="I25" s="47">
        <v>1524</v>
      </c>
      <c r="J25" s="46">
        <f t="shared" si="1"/>
        <v>1661.9411123227917</v>
      </c>
    </row>
    <row r="26" spans="1:10" ht="12" customHeight="1">
      <c r="A26" s="358"/>
      <c r="B26" s="359"/>
      <c r="C26" s="359"/>
      <c r="D26" s="359"/>
      <c r="E26" s="360"/>
      <c r="F26" s="42"/>
      <c r="G26" s="43" t="s">
        <v>330</v>
      </c>
      <c r="H26" s="26" t="s">
        <v>2</v>
      </c>
      <c r="I26" s="47">
        <v>1516</v>
      </c>
      <c r="J26" s="46">
        <f t="shared" si="1"/>
        <v>1653.217011995638</v>
      </c>
    </row>
    <row r="27" spans="1:10" ht="12" customHeight="1">
      <c r="A27" s="43" t="s">
        <v>116</v>
      </c>
      <c r="B27" s="8" t="s">
        <v>2</v>
      </c>
      <c r="C27" s="47">
        <v>1523</v>
      </c>
      <c r="D27" s="46">
        <f>C27/0.917</f>
        <v>1660.8505997818975</v>
      </c>
      <c r="E27" s="46"/>
      <c r="F27" s="42"/>
      <c r="G27" s="325" t="s">
        <v>590</v>
      </c>
      <c r="H27" s="326"/>
      <c r="I27" s="326"/>
      <c r="J27" s="327"/>
    </row>
    <row r="28" spans="1:10" ht="12" customHeight="1">
      <c r="A28" s="43" t="s">
        <v>318</v>
      </c>
      <c r="B28" s="8" t="s">
        <v>2</v>
      </c>
      <c r="C28" s="47">
        <v>1701</v>
      </c>
      <c r="D28" s="46">
        <f aca="true" t="shared" si="2" ref="D28:D40">C28/0.917</f>
        <v>1854.9618320610687</v>
      </c>
      <c r="E28" s="46"/>
      <c r="F28" s="42"/>
      <c r="G28" s="328"/>
      <c r="H28" s="329"/>
      <c r="I28" s="329"/>
      <c r="J28" s="330"/>
    </row>
    <row r="29" spans="1:10" ht="12" customHeight="1">
      <c r="A29" s="43" t="s">
        <v>311</v>
      </c>
      <c r="B29" s="8" t="s">
        <v>2</v>
      </c>
      <c r="C29" s="47">
        <v>1730</v>
      </c>
      <c r="D29" s="46">
        <f t="shared" si="2"/>
        <v>1886.586695747001</v>
      </c>
      <c r="E29" s="46"/>
      <c r="F29" s="42"/>
      <c r="G29" s="331"/>
      <c r="H29" s="332"/>
      <c r="I29" s="332"/>
      <c r="J29" s="333"/>
    </row>
    <row r="30" spans="1:10" ht="12" customHeight="1">
      <c r="A30" s="43" t="s">
        <v>319</v>
      </c>
      <c r="B30" s="8" t="s">
        <v>2</v>
      </c>
      <c r="C30" s="47">
        <v>1711</v>
      </c>
      <c r="D30" s="46">
        <f t="shared" si="2"/>
        <v>1865.866957470011</v>
      </c>
      <c r="E30" s="46"/>
      <c r="F30" s="42"/>
      <c r="G30" s="248" t="s">
        <v>53</v>
      </c>
      <c r="H30" s="229" t="s">
        <v>2</v>
      </c>
      <c r="I30" s="45">
        <v>688</v>
      </c>
      <c r="J30" s="179">
        <f aca="true" t="shared" si="3" ref="J30:J35">I30/0.917</f>
        <v>750.2726281352235</v>
      </c>
    </row>
    <row r="31" spans="1:10" ht="12" customHeight="1">
      <c r="A31" s="43" t="s">
        <v>114</v>
      </c>
      <c r="B31" s="8" t="s">
        <v>2</v>
      </c>
      <c r="C31" s="47">
        <v>2024</v>
      </c>
      <c r="D31" s="46">
        <f t="shared" si="2"/>
        <v>2207.1973827699017</v>
      </c>
      <c r="E31" s="46"/>
      <c r="F31" s="42"/>
      <c r="G31" s="248" t="s">
        <v>558</v>
      </c>
      <c r="H31" s="229" t="s">
        <v>2</v>
      </c>
      <c r="I31" s="45">
        <v>779</v>
      </c>
      <c r="J31" s="179">
        <f t="shared" si="3"/>
        <v>849.5092693565975</v>
      </c>
    </row>
    <row r="32" spans="1:10" ht="12" customHeight="1">
      <c r="A32" s="43" t="s">
        <v>320</v>
      </c>
      <c r="B32" s="8" t="s">
        <v>2</v>
      </c>
      <c r="C32" s="47">
        <v>2285</v>
      </c>
      <c r="D32" s="46">
        <f t="shared" si="2"/>
        <v>2491.8211559432934</v>
      </c>
      <c r="E32" s="46"/>
      <c r="F32" s="42"/>
      <c r="G32" s="248" t="s">
        <v>557</v>
      </c>
      <c r="H32" s="229" t="s">
        <v>2</v>
      </c>
      <c r="I32" s="45">
        <v>819</v>
      </c>
      <c r="J32" s="179">
        <f t="shared" si="3"/>
        <v>893.1297709923664</v>
      </c>
    </row>
    <row r="33" spans="1:10" ht="12" customHeight="1">
      <c r="A33" s="43" t="s">
        <v>313</v>
      </c>
      <c r="B33" s="8" t="s">
        <v>2</v>
      </c>
      <c r="C33" s="47">
        <v>2320</v>
      </c>
      <c r="D33" s="46">
        <f t="shared" si="2"/>
        <v>2529.989094874591</v>
      </c>
      <c r="E33" s="46"/>
      <c r="F33" s="42"/>
      <c r="G33" s="248" t="s">
        <v>561</v>
      </c>
      <c r="H33" s="229" t="s">
        <v>2</v>
      </c>
      <c r="I33" s="45">
        <v>828</v>
      </c>
      <c r="J33" s="179">
        <f t="shared" si="3"/>
        <v>902.9443838604144</v>
      </c>
    </row>
    <row r="34" spans="1:10" ht="12" customHeight="1">
      <c r="A34" s="43" t="s">
        <v>314</v>
      </c>
      <c r="B34" s="8" t="s">
        <v>2</v>
      </c>
      <c r="C34" s="47">
        <v>2291</v>
      </c>
      <c r="D34" s="46">
        <f t="shared" si="2"/>
        <v>2498.364231188659</v>
      </c>
      <c r="E34" s="46"/>
      <c r="F34" s="42"/>
      <c r="G34" s="248" t="s">
        <v>559</v>
      </c>
      <c r="H34" s="229" t="s">
        <v>2</v>
      </c>
      <c r="I34" s="45">
        <v>833</v>
      </c>
      <c r="J34" s="179">
        <f t="shared" si="3"/>
        <v>908.3969465648854</v>
      </c>
    </row>
    <row r="35" spans="1:10" ht="12" customHeight="1">
      <c r="A35" s="43" t="s">
        <v>115</v>
      </c>
      <c r="B35" s="8" t="s">
        <v>2</v>
      </c>
      <c r="C35" s="47">
        <v>2435</v>
      </c>
      <c r="D35" s="46">
        <f t="shared" si="2"/>
        <v>2655.398037077426</v>
      </c>
      <c r="E35" s="46"/>
      <c r="F35" s="42"/>
      <c r="G35" s="248" t="s">
        <v>560</v>
      </c>
      <c r="H35" s="229" t="s">
        <v>2</v>
      </c>
      <c r="I35" s="45">
        <v>774</v>
      </c>
      <c r="J35" s="179">
        <f t="shared" si="3"/>
        <v>844.0567066521264</v>
      </c>
    </row>
    <row r="36" spans="1:10" ht="12" customHeight="1">
      <c r="A36" s="43" t="s">
        <v>315</v>
      </c>
      <c r="B36" s="8" t="s">
        <v>2</v>
      </c>
      <c r="C36" s="44">
        <v>2801</v>
      </c>
      <c r="D36" s="46">
        <f t="shared" si="2"/>
        <v>3054.5256270447107</v>
      </c>
      <c r="E36" s="144"/>
      <c r="F36" s="42"/>
      <c r="G36" s="316" t="s">
        <v>421</v>
      </c>
      <c r="H36" s="317"/>
      <c r="I36" s="317"/>
      <c r="J36" s="318"/>
    </row>
    <row r="37" spans="1:10" ht="12" customHeight="1">
      <c r="A37" s="43" t="s">
        <v>51</v>
      </c>
      <c r="B37" s="8" t="s">
        <v>2</v>
      </c>
      <c r="C37" s="47">
        <v>3531</v>
      </c>
      <c r="D37" s="46">
        <f t="shared" si="2"/>
        <v>3850.5997818974915</v>
      </c>
      <c r="E37" s="145"/>
      <c r="F37" s="42"/>
      <c r="G37" s="319"/>
      <c r="H37" s="320"/>
      <c r="I37" s="320"/>
      <c r="J37" s="321"/>
    </row>
    <row r="38" spans="1:10" ht="12" customHeight="1">
      <c r="A38" s="43" t="s">
        <v>466</v>
      </c>
      <c r="B38" s="8" t="s">
        <v>2</v>
      </c>
      <c r="C38" s="44">
        <v>4233</v>
      </c>
      <c r="D38" s="46">
        <f t="shared" si="2"/>
        <v>4616.139585605234</v>
      </c>
      <c r="E38" s="146"/>
      <c r="F38" s="42"/>
      <c r="G38" s="319"/>
      <c r="H38" s="320"/>
      <c r="I38" s="320"/>
      <c r="J38" s="321"/>
    </row>
    <row r="39" spans="1:10" ht="12" customHeight="1">
      <c r="A39" s="43" t="s">
        <v>35</v>
      </c>
      <c r="B39" s="8" t="s">
        <v>2</v>
      </c>
      <c r="C39" s="44">
        <v>7500</v>
      </c>
      <c r="D39" s="46">
        <f t="shared" si="2"/>
        <v>8178.844056706652</v>
      </c>
      <c r="E39" s="46"/>
      <c r="F39" s="42"/>
      <c r="G39" s="43" t="s">
        <v>177</v>
      </c>
      <c r="H39" s="8" t="s">
        <v>2</v>
      </c>
      <c r="I39" s="45">
        <v>730</v>
      </c>
      <c r="J39" s="179">
        <f>I39/0.917</f>
        <v>796.0741548527808</v>
      </c>
    </row>
    <row r="40" spans="1:10" ht="12" customHeight="1">
      <c r="A40" s="43" t="s">
        <v>317</v>
      </c>
      <c r="B40" s="8" t="s">
        <v>2</v>
      </c>
      <c r="C40" s="44">
        <v>8952</v>
      </c>
      <c r="D40" s="46">
        <f t="shared" si="2"/>
        <v>9762.268266085059</v>
      </c>
      <c r="E40" s="46"/>
      <c r="F40" s="42"/>
      <c r="G40" s="43" t="s">
        <v>178</v>
      </c>
      <c r="H40" s="8" t="s">
        <v>2</v>
      </c>
      <c r="I40" s="45">
        <v>1050</v>
      </c>
      <c r="J40" s="46">
        <f>I40/0.917</f>
        <v>1145.0381679389313</v>
      </c>
    </row>
    <row r="41" spans="1:10" ht="12" customHeight="1">
      <c r="A41" s="316" t="s">
        <v>591</v>
      </c>
      <c r="B41" s="337"/>
      <c r="C41" s="337"/>
      <c r="D41" s="337"/>
      <c r="E41" s="46"/>
      <c r="F41" s="42"/>
      <c r="G41" s="43" t="s">
        <v>263</v>
      </c>
      <c r="H41" s="8" t="s">
        <v>2</v>
      </c>
      <c r="I41" s="45">
        <v>1110</v>
      </c>
      <c r="J41" s="46">
        <f>I41/0.917</f>
        <v>1210.4689203925846</v>
      </c>
    </row>
    <row r="42" spans="1:10" ht="12" customHeight="1">
      <c r="A42" s="311"/>
      <c r="B42" s="309"/>
      <c r="C42" s="309"/>
      <c r="D42" s="309"/>
      <c r="E42" s="46"/>
      <c r="F42" s="42"/>
      <c r="G42" s="188" t="s">
        <v>116</v>
      </c>
      <c r="H42" s="253" t="s">
        <v>2</v>
      </c>
      <c r="I42" s="47">
        <v>683</v>
      </c>
      <c r="J42" s="46">
        <f>I42/0.917</f>
        <v>744.8200654307524</v>
      </c>
    </row>
    <row r="43" spans="1:10" ht="12" customHeight="1">
      <c r="A43" s="311"/>
      <c r="B43" s="312"/>
      <c r="C43" s="312"/>
      <c r="D43" s="312"/>
      <c r="E43" s="46"/>
      <c r="F43" s="42"/>
      <c r="G43" s="43" t="s">
        <v>321</v>
      </c>
      <c r="H43" s="254" t="s">
        <v>2</v>
      </c>
      <c r="I43" s="47">
        <v>763</v>
      </c>
      <c r="J43" s="46">
        <f aca="true" t="shared" si="4" ref="J43:J57">I43/0.917</f>
        <v>832.0610687022901</v>
      </c>
    </row>
    <row r="44" spans="1:10" ht="12" customHeight="1">
      <c r="A44" s="342"/>
      <c r="B44" s="343"/>
      <c r="C44" s="343"/>
      <c r="D44" s="343"/>
      <c r="E44" s="46"/>
      <c r="F44" s="42"/>
      <c r="G44" s="43" t="s">
        <v>322</v>
      </c>
      <c r="H44" s="254" t="s">
        <v>2</v>
      </c>
      <c r="I44" s="47">
        <v>758</v>
      </c>
      <c r="J44" s="46">
        <f t="shared" si="4"/>
        <v>826.608505997819</v>
      </c>
    </row>
    <row r="45" spans="1:10" ht="12" customHeight="1">
      <c r="A45" s="43" t="s">
        <v>116</v>
      </c>
      <c r="B45" s="8" t="s">
        <v>2</v>
      </c>
      <c r="C45" s="47">
        <v>1240</v>
      </c>
      <c r="D45" s="46">
        <f>C45/0.917</f>
        <v>1352.235550708833</v>
      </c>
      <c r="E45" s="46"/>
      <c r="F45" s="42"/>
      <c r="G45" s="43" t="s">
        <v>318</v>
      </c>
      <c r="H45" s="254" t="s">
        <v>2</v>
      </c>
      <c r="I45" s="47">
        <v>808</v>
      </c>
      <c r="J45" s="46">
        <f t="shared" si="4"/>
        <v>881.1341330425299</v>
      </c>
    </row>
    <row r="46" spans="1:10" ht="12" customHeight="1">
      <c r="A46" s="43" t="s">
        <v>318</v>
      </c>
      <c r="B46" s="8" t="s">
        <v>2</v>
      </c>
      <c r="C46" s="47">
        <v>1384</v>
      </c>
      <c r="D46" s="46">
        <f aca="true" t="shared" si="5" ref="D46:D58">C46/0.917</f>
        <v>1509.2693565976008</v>
      </c>
      <c r="E46" s="46"/>
      <c r="F46" s="42"/>
      <c r="G46" s="173" t="s">
        <v>323</v>
      </c>
      <c r="H46" s="254" t="s">
        <v>2</v>
      </c>
      <c r="I46" s="47">
        <v>780</v>
      </c>
      <c r="J46" s="46">
        <f t="shared" si="4"/>
        <v>850.5997818974918</v>
      </c>
    </row>
    <row r="47" spans="1:10" ht="12" customHeight="1">
      <c r="A47" s="43" t="s">
        <v>660</v>
      </c>
      <c r="B47" s="8" t="s">
        <v>2</v>
      </c>
      <c r="C47" s="47">
        <v>1328</v>
      </c>
      <c r="D47" s="46">
        <f t="shared" si="5"/>
        <v>1448.2006543075245</v>
      </c>
      <c r="E47" s="46"/>
      <c r="F47" s="42"/>
      <c r="G47" s="173" t="s">
        <v>324</v>
      </c>
      <c r="H47" s="254" t="s">
        <v>2</v>
      </c>
      <c r="I47" s="47">
        <v>827</v>
      </c>
      <c r="J47" s="46">
        <f t="shared" si="4"/>
        <v>901.8538713195202</v>
      </c>
    </row>
    <row r="48" spans="1:10" ht="12" customHeight="1">
      <c r="A48" s="43" t="s">
        <v>311</v>
      </c>
      <c r="B48" s="8" t="s">
        <v>2</v>
      </c>
      <c r="C48" s="47">
        <v>1433</v>
      </c>
      <c r="D48" s="46">
        <f t="shared" si="5"/>
        <v>1562.7044711014175</v>
      </c>
      <c r="E48" s="46"/>
      <c r="F48" s="42"/>
      <c r="G48" s="43" t="s">
        <v>325</v>
      </c>
      <c r="H48" s="255" t="s">
        <v>2</v>
      </c>
      <c r="I48" s="47">
        <v>872</v>
      </c>
      <c r="J48" s="46">
        <f t="shared" si="4"/>
        <v>950.92693565976</v>
      </c>
    </row>
    <row r="49" spans="1:10" ht="12" customHeight="1">
      <c r="A49" s="43" t="s">
        <v>319</v>
      </c>
      <c r="B49" s="8" t="s">
        <v>2</v>
      </c>
      <c r="C49" s="47">
        <v>1420</v>
      </c>
      <c r="D49" s="46">
        <f t="shared" si="5"/>
        <v>1548.5278080697926</v>
      </c>
      <c r="E49" s="46"/>
      <c r="F49" s="42"/>
      <c r="G49" s="43" t="s">
        <v>130</v>
      </c>
      <c r="H49" s="254" t="s">
        <v>2</v>
      </c>
      <c r="I49" s="47">
        <v>931</v>
      </c>
      <c r="J49" s="46">
        <f t="shared" si="4"/>
        <v>1015.267175572519</v>
      </c>
    </row>
    <row r="50" spans="1:10" ht="12" customHeight="1">
      <c r="A50" s="43" t="s">
        <v>114</v>
      </c>
      <c r="B50" s="8" t="s">
        <v>2</v>
      </c>
      <c r="C50" s="47">
        <v>1736</v>
      </c>
      <c r="D50" s="46">
        <f t="shared" si="5"/>
        <v>1893.1297709923663</v>
      </c>
      <c r="E50" s="46"/>
      <c r="F50" s="42"/>
      <c r="G50" s="43" t="s">
        <v>326</v>
      </c>
      <c r="H50" s="254" t="s">
        <v>2</v>
      </c>
      <c r="I50" s="47">
        <v>1082</v>
      </c>
      <c r="J50" s="46">
        <f t="shared" si="4"/>
        <v>1179.9345692475463</v>
      </c>
    </row>
    <row r="51" spans="1:10" ht="12" customHeight="1">
      <c r="A51" s="43" t="s">
        <v>320</v>
      </c>
      <c r="B51" s="8" t="s">
        <v>2</v>
      </c>
      <c r="C51" s="47">
        <v>2027</v>
      </c>
      <c r="D51" s="46">
        <f t="shared" si="5"/>
        <v>2210.4689203925846</v>
      </c>
      <c r="E51" s="46"/>
      <c r="F51" s="42"/>
      <c r="G51" s="43" t="s">
        <v>327</v>
      </c>
      <c r="H51" s="254" t="s">
        <v>2</v>
      </c>
      <c r="I51" s="47">
        <v>1076</v>
      </c>
      <c r="J51" s="46">
        <f t="shared" si="4"/>
        <v>1173.391494002181</v>
      </c>
    </row>
    <row r="52" spans="1:10" ht="12" customHeight="1">
      <c r="A52" s="43" t="s">
        <v>313</v>
      </c>
      <c r="B52" s="8" t="s">
        <v>2</v>
      </c>
      <c r="C52" s="47">
        <v>2044</v>
      </c>
      <c r="D52" s="46">
        <f t="shared" si="5"/>
        <v>2229.007633587786</v>
      </c>
      <c r="E52" s="46"/>
      <c r="F52" s="42"/>
      <c r="G52" s="43" t="s">
        <v>320</v>
      </c>
      <c r="H52" s="254" t="s">
        <v>2</v>
      </c>
      <c r="I52" s="47">
        <v>1160</v>
      </c>
      <c r="J52" s="46">
        <f t="shared" si="4"/>
        <v>1264.9945474372955</v>
      </c>
    </row>
    <row r="53" spans="1:10" ht="12" customHeight="1">
      <c r="A53" s="43" t="s">
        <v>314</v>
      </c>
      <c r="B53" s="8" t="s">
        <v>2</v>
      </c>
      <c r="C53" s="44">
        <v>2012</v>
      </c>
      <c r="D53" s="46">
        <f t="shared" si="5"/>
        <v>2194.111232279171</v>
      </c>
      <c r="E53" s="144"/>
      <c r="F53" s="42"/>
      <c r="G53" s="173" t="s">
        <v>328</v>
      </c>
      <c r="H53" s="254" t="s">
        <v>2</v>
      </c>
      <c r="I53" s="47">
        <v>1116</v>
      </c>
      <c r="J53" s="46">
        <f t="shared" si="4"/>
        <v>1217.01199563795</v>
      </c>
    </row>
    <row r="54" spans="1:10" ht="12" customHeight="1">
      <c r="A54" s="43" t="s">
        <v>115</v>
      </c>
      <c r="B54" s="8" t="s">
        <v>2</v>
      </c>
      <c r="C54" s="47">
        <v>2120</v>
      </c>
      <c r="D54" s="46">
        <f t="shared" si="5"/>
        <v>2311.8865866957467</v>
      </c>
      <c r="E54" s="145"/>
      <c r="F54" s="42"/>
      <c r="G54" s="173" t="s">
        <v>329</v>
      </c>
      <c r="H54" s="254" t="s">
        <v>2</v>
      </c>
      <c r="I54" s="47">
        <v>1177</v>
      </c>
      <c r="J54" s="46">
        <f t="shared" si="4"/>
        <v>1283.5332606324973</v>
      </c>
    </row>
    <row r="55" spans="1:10" ht="12" customHeight="1">
      <c r="A55" s="43" t="s">
        <v>661</v>
      </c>
      <c r="B55" s="8" t="s">
        <v>2</v>
      </c>
      <c r="C55" s="47">
        <v>2380</v>
      </c>
      <c r="D55" s="46">
        <f t="shared" si="5"/>
        <v>2595.419847328244</v>
      </c>
      <c r="E55" s="146"/>
      <c r="F55" s="51"/>
      <c r="G55" s="43" t="s">
        <v>330</v>
      </c>
      <c r="H55" s="255" t="s">
        <v>2</v>
      </c>
      <c r="I55" s="47">
        <v>1229</v>
      </c>
      <c r="J55" s="46">
        <f t="shared" si="4"/>
        <v>1340.2399127589968</v>
      </c>
    </row>
    <row r="56" spans="1:10" ht="12" customHeight="1">
      <c r="A56" s="43" t="s">
        <v>315</v>
      </c>
      <c r="B56" s="8" t="s">
        <v>2</v>
      </c>
      <c r="C56" s="44">
        <v>2507</v>
      </c>
      <c r="D56" s="46">
        <f t="shared" si="5"/>
        <v>2733.9149400218103</v>
      </c>
      <c r="E56" s="46"/>
      <c r="F56" s="51"/>
      <c r="G56" s="235" t="s">
        <v>689</v>
      </c>
      <c r="H56" s="254" t="s">
        <v>2</v>
      </c>
      <c r="I56" s="47">
        <v>1456</v>
      </c>
      <c r="J56" s="46">
        <f t="shared" si="4"/>
        <v>1587.7862595419847</v>
      </c>
    </row>
    <row r="57" spans="1:10" ht="12" customHeight="1">
      <c r="A57" s="43" t="s">
        <v>51</v>
      </c>
      <c r="B57" s="8" t="s">
        <v>2</v>
      </c>
      <c r="C57" s="47">
        <v>3402</v>
      </c>
      <c r="D57" s="46">
        <f t="shared" si="5"/>
        <v>3709.9236641221373</v>
      </c>
      <c r="E57" s="46"/>
      <c r="F57" s="51"/>
      <c r="G57" s="235" t="s">
        <v>662</v>
      </c>
      <c r="H57" s="254" t="s">
        <v>2</v>
      </c>
      <c r="I57" s="47">
        <v>1838</v>
      </c>
      <c r="J57" s="46">
        <f t="shared" si="4"/>
        <v>2004.362050163577</v>
      </c>
    </row>
    <row r="58" spans="1:10" ht="12" customHeight="1">
      <c r="A58" s="43" t="s">
        <v>466</v>
      </c>
      <c r="B58" s="8" t="s">
        <v>2</v>
      </c>
      <c r="C58" s="47">
        <v>4104</v>
      </c>
      <c r="D58" s="46">
        <f t="shared" si="5"/>
        <v>4475.46346782988</v>
      </c>
      <c r="E58" s="46"/>
      <c r="F58" s="48"/>
      <c r="G58" s="339" t="s">
        <v>424</v>
      </c>
      <c r="H58" s="350"/>
      <c r="I58" s="351"/>
      <c r="J58" s="352"/>
    </row>
    <row r="59" spans="1:10" ht="12" customHeight="1">
      <c r="A59" s="344" t="s">
        <v>586</v>
      </c>
      <c r="B59" s="345"/>
      <c r="C59" s="345"/>
      <c r="D59" s="345"/>
      <c r="E59" s="46"/>
      <c r="F59" s="48"/>
      <c r="G59" s="40" t="s">
        <v>365</v>
      </c>
      <c r="H59" s="20" t="s">
        <v>4</v>
      </c>
      <c r="I59" s="45">
        <v>976</v>
      </c>
      <c r="J59" s="46">
        <f>I59/0.901</f>
        <v>1083.240843507214</v>
      </c>
    </row>
    <row r="60" spans="1:10" ht="12" customHeight="1">
      <c r="A60" s="346"/>
      <c r="B60" s="347"/>
      <c r="C60" s="347"/>
      <c r="D60" s="347"/>
      <c r="E60" s="46"/>
      <c r="F60" s="48"/>
      <c r="G60" s="40" t="s">
        <v>366</v>
      </c>
      <c r="H60" s="20" t="s">
        <v>4</v>
      </c>
      <c r="I60" s="45">
        <v>1177</v>
      </c>
      <c r="J60" s="46">
        <f>I60/0.901</f>
        <v>1306.3263041065482</v>
      </c>
    </row>
    <row r="61" spans="1:10" ht="12" customHeight="1">
      <c r="A61" s="348"/>
      <c r="B61" s="349"/>
      <c r="C61" s="349"/>
      <c r="D61" s="349"/>
      <c r="E61" s="46"/>
      <c r="F61" s="48"/>
      <c r="G61" s="40" t="s">
        <v>367</v>
      </c>
      <c r="H61" s="20" t="s">
        <v>4</v>
      </c>
      <c r="I61" s="45">
        <v>1357</v>
      </c>
      <c r="J61" s="46">
        <f>I61/0.901</f>
        <v>1506.1043285238623</v>
      </c>
    </row>
    <row r="62" spans="1:10" ht="12" customHeight="1">
      <c r="A62" s="43" t="s">
        <v>116</v>
      </c>
      <c r="B62" s="8" t="s">
        <v>2</v>
      </c>
      <c r="C62" s="47">
        <v>2869</v>
      </c>
      <c r="D62" s="46">
        <f aca="true" t="shared" si="6" ref="D62:D69">C62/0.901</f>
        <v>3184.2397336293006</v>
      </c>
      <c r="E62" s="138"/>
      <c r="F62" s="48"/>
      <c r="G62" s="40" t="s">
        <v>368</v>
      </c>
      <c r="H62" s="20" t="s">
        <v>4</v>
      </c>
      <c r="I62" s="45">
        <v>1725</v>
      </c>
      <c r="J62" s="46">
        <f>I62/0.901</f>
        <v>1914.5394006659267</v>
      </c>
    </row>
    <row r="63" spans="1:10" ht="12" customHeight="1">
      <c r="A63" s="43" t="s">
        <v>311</v>
      </c>
      <c r="B63" s="8" t="s">
        <v>2</v>
      </c>
      <c r="C63" s="47">
        <v>3078</v>
      </c>
      <c r="D63" s="46">
        <f t="shared" si="6"/>
        <v>3416.204217536071</v>
      </c>
      <c r="E63" s="46"/>
      <c r="F63" s="48"/>
      <c r="G63" s="339" t="s">
        <v>423</v>
      </c>
      <c r="H63" s="340"/>
      <c r="I63" s="340"/>
      <c r="J63" s="341"/>
    </row>
    <row r="64" spans="1:10" ht="12" customHeight="1">
      <c r="A64" s="43" t="s">
        <v>312</v>
      </c>
      <c r="B64" s="8" t="s">
        <v>2</v>
      </c>
      <c r="C64" s="47">
        <v>3058</v>
      </c>
      <c r="D64" s="46">
        <f t="shared" si="6"/>
        <v>3394.0066592674807</v>
      </c>
      <c r="E64" s="46"/>
      <c r="F64" s="48"/>
      <c r="G64" s="40" t="s">
        <v>53</v>
      </c>
      <c r="H64" s="20" t="s">
        <v>4</v>
      </c>
      <c r="I64" s="45">
        <v>1044</v>
      </c>
      <c r="J64" s="179">
        <f aca="true" t="shared" si="7" ref="J64:J73">I64/0.95</f>
        <v>1098.9473684210527</v>
      </c>
    </row>
    <row r="65" spans="1:10" ht="11.25" customHeight="1">
      <c r="A65" s="43" t="s">
        <v>114</v>
      </c>
      <c r="B65" s="8" t="s">
        <v>2</v>
      </c>
      <c r="C65" s="47">
        <v>3684</v>
      </c>
      <c r="D65" s="46">
        <f t="shared" si="6"/>
        <v>4088.790233074362</v>
      </c>
      <c r="E65" s="46"/>
      <c r="F65" s="48"/>
      <c r="G65" s="40" t="s">
        <v>331</v>
      </c>
      <c r="H65" s="20" t="s">
        <v>4</v>
      </c>
      <c r="I65" s="45">
        <v>1259</v>
      </c>
      <c r="J65" s="179">
        <f t="shared" si="7"/>
        <v>1325.2631578947369</v>
      </c>
    </row>
    <row r="66" spans="1:10" ht="11.25" customHeight="1">
      <c r="A66" s="43" t="s">
        <v>313</v>
      </c>
      <c r="B66" s="8" t="s">
        <v>2</v>
      </c>
      <c r="C66" s="47">
        <v>3993</v>
      </c>
      <c r="D66" s="46">
        <f t="shared" si="6"/>
        <v>4431.742508324084</v>
      </c>
      <c r="E66" s="59"/>
      <c r="F66" s="48"/>
      <c r="G66" s="40" t="s">
        <v>50</v>
      </c>
      <c r="H66" s="20" t="s">
        <v>4</v>
      </c>
      <c r="I66" s="45">
        <v>1452</v>
      </c>
      <c r="J66" s="179">
        <f t="shared" si="7"/>
        <v>1528.421052631579</v>
      </c>
    </row>
    <row r="67" spans="1:10" ht="11.25" customHeight="1">
      <c r="A67" s="43" t="s">
        <v>314</v>
      </c>
      <c r="B67" s="8" t="s">
        <v>2</v>
      </c>
      <c r="C67" s="47">
        <v>3960</v>
      </c>
      <c r="D67" s="46">
        <f t="shared" si="6"/>
        <v>4395.11653718091</v>
      </c>
      <c r="F67" s="48"/>
      <c r="G67" s="40" t="s">
        <v>332</v>
      </c>
      <c r="H67" s="20" t="s">
        <v>4</v>
      </c>
      <c r="I67" s="45">
        <v>1846</v>
      </c>
      <c r="J67" s="179">
        <f t="shared" si="7"/>
        <v>1943.1578947368423</v>
      </c>
    </row>
    <row r="68" spans="1:10" ht="11.25" customHeight="1">
      <c r="A68" s="43" t="s">
        <v>115</v>
      </c>
      <c r="B68" s="8" t="s">
        <v>2</v>
      </c>
      <c r="C68" s="258">
        <v>5840</v>
      </c>
      <c r="D68" s="259">
        <f t="shared" si="6"/>
        <v>6481.687014428413</v>
      </c>
      <c r="E68" s="156"/>
      <c r="F68" s="107"/>
      <c r="G68" s="40" t="s">
        <v>51</v>
      </c>
      <c r="H68" s="20" t="s">
        <v>4</v>
      </c>
      <c r="I68" s="45">
        <v>1946</v>
      </c>
      <c r="J68" s="179">
        <f t="shared" si="7"/>
        <v>2048.421052631579</v>
      </c>
    </row>
    <row r="69" spans="1:10" ht="12.75" customHeight="1">
      <c r="A69" s="147" t="s">
        <v>315</v>
      </c>
      <c r="B69" s="148" t="s">
        <v>2</v>
      </c>
      <c r="C69" s="258">
        <v>6219</v>
      </c>
      <c r="D69" s="259">
        <f t="shared" si="6"/>
        <v>6902.330743618202</v>
      </c>
      <c r="E69" s="77"/>
      <c r="F69" s="112"/>
      <c r="G69" s="40" t="s">
        <v>333</v>
      </c>
      <c r="H69" s="20" t="s">
        <v>4</v>
      </c>
      <c r="I69" s="45">
        <v>2637</v>
      </c>
      <c r="J69" s="179">
        <f t="shared" si="7"/>
        <v>2775.789473684211</v>
      </c>
    </row>
    <row r="70" spans="1:10" ht="12.75">
      <c r="A70" s="322" t="s">
        <v>420</v>
      </c>
      <c r="B70" s="323"/>
      <c r="C70" s="323"/>
      <c r="D70" s="324"/>
      <c r="E70" s="77"/>
      <c r="G70" s="40" t="s">
        <v>52</v>
      </c>
      <c r="H70" s="20" t="s">
        <v>4</v>
      </c>
      <c r="I70" s="45">
        <v>2778</v>
      </c>
      <c r="J70" s="179">
        <f t="shared" si="7"/>
        <v>2924.2105263157896</v>
      </c>
    </row>
    <row r="71" spans="1:10" ht="12.75">
      <c r="A71" s="178" t="s">
        <v>369</v>
      </c>
      <c r="B71" s="8" t="s">
        <v>2</v>
      </c>
      <c r="C71" s="47">
        <v>324</v>
      </c>
      <c r="D71" s="46">
        <f>C71/0.901</f>
        <v>359.60044395116535</v>
      </c>
      <c r="E71" s="77"/>
      <c r="G71" s="40" t="s">
        <v>334</v>
      </c>
      <c r="H71" s="20" t="s">
        <v>4</v>
      </c>
      <c r="I71" s="45">
        <v>3722</v>
      </c>
      <c r="J71" s="179">
        <f t="shared" si="7"/>
        <v>3917.8947368421054</v>
      </c>
    </row>
    <row r="72" spans="1:10" ht="12.75">
      <c r="A72" s="147" t="s">
        <v>594</v>
      </c>
      <c r="B72" s="148" t="s">
        <v>2</v>
      </c>
      <c r="C72" s="271">
        <v>158</v>
      </c>
      <c r="D72" s="46">
        <f>C72/0.901</f>
        <v>175.3607103218646</v>
      </c>
      <c r="E72" s="77"/>
      <c r="G72" s="149" t="s">
        <v>35</v>
      </c>
      <c r="H72" s="150" t="s">
        <v>4</v>
      </c>
      <c r="I72" s="281">
        <v>3398</v>
      </c>
      <c r="J72" s="179">
        <f t="shared" si="7"/>
        <v>3576.842105263158</v>
      </c>
    </row>
    <row r="73" spans="1:10" ht="12.75">
      <c r="A73" s="43" t="s">
        <v>426</v>
      </c>
      <c r="B73" s="200" t="s">
        <v>2</v>
      </c>
      <c r="C73" s="283">
        <v>252</v>
      </c>
      <c r="D73" s="46">
        <f>C73/0.901</f>
        <v>279.68923418423975</v>
      </c>
      <c r="E73" s="77"/>
      <c r="G73" s="149" t="s">
        <v>335</v>
      </c>
      <c r="H73" s="150" t="s">
        <v>4</v>
      </c>
      <c r="I73" s="282">
        <v>4777</v>
      </c>
      <c r="J73" s="234">
        <f t="shared" si="7"/>
        <v>5028.421052631579</v>
      </c>
    </row>
    <row r="74" spans="1:10" ht="12.75">
      <c r="A74" s="79"/>
      <c r="B74" s="80"/>
      <c r="C74" s="80"/>
      <c r="D74" s="81"/>
      <c r="E74" s="77"/>
      <c r="F74" s="112"/>
      <c r="G74" s="295"/>
      <c r="H74" s="295"/>
      <c r="I74" s="295"/>
      <c r="J74" s="295"/>
    </row>
    <row r="75" spans="1:10" ht="12.75">
      <c r="A75" s="119"/>
      <c r="B75" s="120"/>
      <c r="C75" s="120"/>
      <c r="D75" s="121"/>
      <c r="E75" s="77"/>
      <c r="G75" s="230"/>
      <c r="H75" s="231"/>
      <c r="I75" s="232"/>
      <c r="J75" s="233"/>
    </row>
    <row r="76" spans="1:10" ht="12.75">
      <c r="A76" s="112"/>
      <c r="B76" s="112"/>
      <c r="C76" s="112"/>
      <c r="D76" s="112"/>
      <c r="E76" s="77"/>
      <c r="G76" s="230"/>
      <c r="H76" s="231"/>
      <c r="I76" s="232"/>
      <c r="J76" s="233"/>
    </row>
    <row r="77" spans="1:10" ht="12.75">
      <c r="A77" s="79"/>
      <c r="B77" s="80"/>
      <c r="C77" s="80"/>
      <c r="D77" s="81"/>
      <c r="E77" s="136"/>
      <c r="G77" s="230"/>
      <c r="H77" s="231"/>
      <c r="I77" s="232"/>
      <c r="J77" s="233"/>
    </row>
    <row r="78" spans="1:10" ht="12.75">
      <c r="A78" s="79"/>
      <c r="B78" s="80"/>
      <c r="C78" s="80"/>
      <c r="D78" s="81"/>
      <c r="E78" s="136"/>
      <c r="G78" s="230"/>
      <c r="H78" s="231"/>
      <c r="I78" s="232"/>
      <c r="J78" s="233"/>
    </row>
    <row r="79" spans="1:10" ht="12.75">
      <c r="A79" s="79"/>
      <c r="B79" s="80"/>
      <c r="C79" s="80"/>
      <c r="D79" s="91"/>
      <c r="E79" s="140"/>
      <c r="G79" s="230"/>
      <c r="H79" s="231"/>
      <c r="I79" s="232"/>
      <c r="J79" s="233"/>
    </row>
    <row r="80" spans="1:10" ht="12.75">
      <c r="A80" s="79"/>
      <c r="B80" s="80"/>
      <c r="C80" s="80"/>
      <c r="D80" s="91"/>
      <c r="E80" s="77"/>
      <c r="G80" s="230"/>
      <c r="H80" s="231"/>
      <c r="I80" s="232"/>
      <c r="J80" s="233"/>
    </row>
    <row r="81" spans="1:10" ht="12.75">
      <c r="A81" s="79"/>
      <c r="B81" s="80"/>
      <c r="C81" s="80"/>
      <c r="D81" s="91"/>
      <c r="E81" s="77"/>
      <c r="G81" s="230"/>
      <c r="H81" s="231"/>
      <c r="I81" s="232"/>
      <c r="J81" s="233"/>
    </row>
    <row r="82" spans="1:5" ht="12.75">
      <c r="A82" s="79"/>
      <c r="B82" s="80"/>
      <c r="C82" s="80"/>
      <c r="D82" s="91"/>
      <c r="E82" s="77"/>
    </row>
    <row r="83" spans="1:5" ht="12.75">
      <c r="A83" s="79"/>
      <c r="B83" s="80"/>
      <c r="C83" s="80"/>
      <c r="D83" s="91"/>
      <c r="E83" s="77"/>
    </row>
    <row r="84" spans="1:5" ht="12.75">
      <c r="A84" s="79"/>
      <c r="B84" s="80"/>
      <c r="C84" s="80"/>
      <c r="D84" s="91"/>
      <c r="E84" s="77"/>
    </row>
    <row r="85" spans="1:5" ht="12.75">
      <c r="A85" s="79"/>
      <c r="B85" s="136"/>
      <c r="C85" s="136"/>
      <c r="D85" s="136"/>
      <c r="E85" s="77"/>
    </row>
    <row r="86" spans="1:5" ht="12.75">
      <c r="A86" s="79"/>
      <c r="B86" s="136"/>
      <c r="C86" s="136"/>
      <c r="D86" s="136"/>
      <c r="E86" s="137"/>
    </row>
    <row r="87" spans="1:5" ht="12.75">
      <c r="A87" s="79"/>
      <c r="B87" s="140"/>
      <c r="C87" s="140"/>
      <c r="D87" s="140"/>
      <c r="E87" s="77"/>
    </row>
    <row r="88" spans="1:5" ht="12.75">
      <c r="A88" s="79"/>
      <c r="B88" s="80"/>
      <c r="C88" s="80"/>
      <c r="D88" s="81"/>
      <c r="E88" s="77"/>
    </row>
    <row r="89" spans="1:5" ht="12.75">
      <c r="A89" s="79"/>
      <c r="B89" s="80"/>
      <c r="C89" s="80"/>
      <c r="D89" s="81"/>
      <c r="E89" s="77"/>
    </row>
    <row r="90" spans="1:5" ht="12.75">
      <c r="A90" s="79"/>
      <c r="B90" s="80"/>
      <c r="C90" s="80"/>
      <c r="D90" s="81"/>
      <c r="E90" s="77"/>
    </row>
    <row r="91" spans="1:5" ht="12.75">
      <c r="A91" s="79"/>
      <c r="B91" s="80"/>
      <c r="C91" s="80"/>
      <c r="D91" s="81"/>
      <c r="E91" s="112"/>
    </row>
    <row r="92" spans="1:4" ht="12.75">
      <c r="A92" s="79"/>
      <c r="B92" s="80"/>
      <c r="C92" s="80"/>
      <c r="D92" s="81"/>
    </row>
    <row r="93" spans="1:4" ht="12.75">
      <c r="A93" s="79"/>
      <c r="B93" s="80"/>
      <c r="C93" s="80"/>
      <c r="D93" s="81"/>
    </row>
    <row r="94" spans="1:4" ht="12.75">
      <c r="A94" s="79"/>
      <c r="B94" s="137"/>
      <c r="C94" s="137"/>
      <c r="D94" s="137"/>
    </row>
    <row r="95" spans="1:4" ht="12.75">
      <c r="A95" s="79"/>
      <c r="B95" s="80"/>
      <c r="C95" s="80"/>
      <c r="D95" s="81"/>
    </row>
    <row r="96" spans="1:4" ht="12.75">
      <c r="A96" s="79"/>
      <c r="B96" s="80"/>
      <c r="C96" s="80"/>
      <c r="D96" s="81"/>
    </row>
    <row r="97" spans="1:4" ht="12.75">
      <c r="A97" s="79"/>
      <c r="B97" s="80"/>
      <c r="C97" s="80"/>
      <c r="D97" s="81"/>
    </row>
    <row r="98" spans="1:4" ht="12.75">
      <c r="A98" s="79"/>
      <c r="B98" s="120"/>
      <c r="C98" s="120"/>
      <c r="D98" s="121"/>
    </row>
    <row r="99" spans="1:4" ht="12.75">
      <c r="A99" s="79"/>
      <c r="B99" s="112"/>
      <c r="C99" s="112"/>
      <c r="D99" s="112"/>
    </row>
    <row r="100" ht="12.75">
      <c r="A100" s="79"/>
    </row>
    <row r="101" ht="12.75">
      <c r="A101" s="139"/>
    </row>
    <row r="102" ht="12.75">
      <c r="A102" s="136"/>
    </row>
    <row r="103" ht="12.75">
      <c r="A103" s="140"/>
    </row>
    <row r="104" ht="12.75">
      <c r="A104" s="79"/>
    </row>
    <row r="105" ht="12.75">
      <c r="A105" s="79"/>
    </row>
    <row r="106" ht="12.75">
      <c r="A106" s="79"/>
    </row>
    <row r="107" ht="12.75">
      <c r="A107" s="79"/>
    </row>
    <row r="108" ht="12.75">
      <c r="A108" s="79"/>
    </row>
    <row r="109" ht="12.75">
      <c r="A109" s="79"/>
    </row>
    <row r="110" ht="12.75">
      <c r="A110" s="137"/>
    </row>
    <row r="111" ht="12.75">
      <c r="A111" s="79"/>
    </row>
    <row r="112" ht="12.75">
      <c r="A112" s="79"/>
    </row>
    <row r="113" ht="12.75">
      <c r="A113" s="79"/>
    </row>
    <row r="114" ht="12.75">
      <c r="A114" s="119"/>
    </row>
    <row r="115" ht="12.75">
      <c r="A115" s="112"/>
    </row>
  </sheetData>
  <sheetProtection/>
  <mergeCells count="17">
    <mergeCell ref="A2:J2"/>
    <mergeCell ref="G7:J9"/>
    <mergeCell ref="G63:J63"/>
    <mergeCell ref="A41:D44"/>
    <mergeCell ref="A59:D61"/>
    <mergeCell ref="G58:J58"/>
    <mergeCell ref="A23:E26"/>
    <mergeCell ref="G74:J74"/>
    <mergeCell ref="A7:D7"/>
    <mergeCell ref="A1:J1"/>
    <mergeCell ref="A3:J3"/>
    <mergeCell ref="A4:J4"/>
    <mergeCell ref="A5:J5"/>
    <mergeCell ref="A8:E10"/>
    <mergeCell ref="G36:J38"/>
    <mergeCell ref="A70:D70"/>
    <mergeCell ref="G27:J2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" sqref="A4:J4"/>
    </sheetView>
  </sheetViews>
  <sheetFormatPr defaultColWidth="9.00390625" defaultRowHeight="12.75"/>
  <cols>
    <col min="1" max="1" width="38.375" style="0" customWidth="1"/>
    <col min="2" max="2" width="5.875" style="0" customWidth="1"/>
    <col min="3" max="4" width="8.00390625" style="0" customWidth="1"/>
    <col min="5" max="5" width="0.12890625" style="0" customWidth="1"/>
    <col min="6" max="6" width="1.75390625" style="0" customWidth="1"/>
    <col min="7" max="7" width="38.125" style="0" customWidth="1"/>
    <col min="8" max="8" width="5.875" style="0" customWidth="1"/>
    <col min="9" max="9" width="8.00390625" style="0" customWidth="1"/>
    <col min="10" max="10" width="9.00390625" style="0" customWidth="1"/>
  </cols>
  <sheetData>
    <row r="1" spans="1:10" ht="91.5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</row>
    <row r="2" spans="1:10" ht="15.75" customHeight="1">
      <c r="A2" s="390" t="s">
        <v>108</v>
      </c>
      <c r="B2" s="391"/>
      <c r="C2" s="391"/>
      <c r="D2" s="391"/>
      <c r="E2" s="391"/>
      <c r="F2" s="391"/>
      <c r="G2" s="391"/>
      <c r="H2" s="391"/>
      <c r="I2" s="391"/>
      <c r="J2" s="392"/>
    </row>
    <row r="3" spans="1:10" ht="13.5">
      <c r="A3" s="385" t="s">
        <v>691</v>
      </c>
      <c r="B3" s="386"/>
      <c r="C3" s="386"/>
      <c r="D3" s="386"/>
      <c r="E3" s="386"/>
      <c r="F3" s="386"/>
      <c r="G3" s="386"/>
      <c r="H3" s="386"/>
      <c r="I3" s="386"/>
      <c r="J3" s="387"/>
    </row>
    <row r="4" spans="1:10" ht="15.75" customHeight="1">
      <c r="A4" s="302" t="s">
        <v>736</v>
      </c>
      <c r="B4" s="303"/>
      <c r="C4" s="303"/>
      <c r="D4" s="303"/>
      <c r="E4" s="303"/>
      <c r="F4" s="303"/>
      <c r="G4" s="304"/>
      <c r="H4" s="388"/>
      <c r="I4" s="388"/>
      <c r="J4" s="389"/>
    </row>
    <row r="5" spans="1:10" ht="12.75" customHeight="1">
      <c r="A5" s="306" t="s">
        <v>359</v>
      </c>
      <c r="B5" s="306"/>
      <c r="C5" s="306"/>
      <c r="D5" s="306"/>
      <c r="E5" s="306"/>
      <c r="F5" s="306"/>
      <c r="G5" s="306"/>
      <c r="H5" s="307"/>
      <c r="I5" s="307"/>
      <c r="J5" s="307"/>
    </row>
    <row r="6" spans="1:10" ht="12" customHeight="1">
      <c r="A6" s="31" t="s">
        <v>0</v>
      </c>
      <c r="B6" s="31" t="s">
        <v>1</v>
      </c>
      <c r="C6" s="5" t="s">
        <v>459</v>
      </c>
      <c r="D6" s="5" t="s">
        <v>458</v>
      </c>
      <c r="E6" s="31"/>
      <c r="F6" s="28"/>
      <c r="G6" s="31" t="s">
        <v>0</v>
      </c>
      <c r="H6" s="31" t="s">
        <v>1</v>
      </c>
      <c r="I6" s="5" t="s">
        <v>459</v>
      </c>
      <c r="J6" s="5" t="s">
        <v>458</v>
      </c>
    </row>
    <row r="7" spans="1:10" ht="12" customHeight="1">
      <c r="A7" s="393" t="s">
        <v>140</v>
      </c>
      <c r="B7" s="394"/>
      <c r="C7" s="394"/>
      <c r="D7" s="395"/>
      <c r="E7" s="82"/>
      <c r="F7" s="61"/>
      <c r="G7" s="382" t="s">
        <v>614</v>
      </c>
      <c r="H7" s="383"/>
      <c r="I7" s="383"/>
      <c r="J7" s="384"/>
    </row>
    <row r="8" spans="1:10" ht="12" customHeight="1">
      <c r="A8" s="57" t="s">
        <v>301</v>
      </c>
      <c r="B8" s="88" t="s">
        <v>4</v>
      </c>
      <c r="C8" s="711">
        <v>843</v>
      </c>
      <c r="D8" s="181">
        <f aca="true" t="shared" si="0" ref="D8:D17">C8/0.901</f>
        <v>935.6270810210876</v>
      </c>
      <c r="E8" s="85"/>
      <c r="F8" s="61"/>
      <c r="G8" s="400" t="s">
        <v>360</v>
      </c>
      <c r="H8" s="401"/>
      <c r="I8" s="401"/>
      <c r="J8" s="402"/>
    </row>
    <row r="9" spans="1:10" ht="12" customHeight="1">
      <c r="A9" s="57" t="s">
        <v>427</v>
      </c>
      <c r="B9" s="88" t="s">
        <v>4</v>
      </c>
      <c r="C9" s="711">
        <v>1490</v>
      </c>
      <c r="D9" s="181">
        <f t="shared" si="0"/>
        <v>1653.718091009989</v>
      </c>
      <c r="E9" s="85"/>
      <c r="F9" s="61"/>
      <c r="G9" s="406"/>
      <c r="H9" s="407"/>
      <c r="I9" s="407"/>
      <c r="J9" s="408"/>
    </row>
    <row r="10" spans="1:10" ht="12" customHeight="1">
      <c r="A10" s="57" t="s">
        <v>428</v>
      </c>
      <c r="B10" s="88" t="s">
        <v>4</v>
      </c>
      <c r="C10" s="711">
        <v>3500</v>
      </c>
      <c r="D10" s="181">
        <f t="shared" si="0"/>
        <v>3884.5726970033297</v>
      </c>
      <c r="E10" s="85"/>
      <c r="F10" s="61"/>
      <c r="G10" s="43" t="s">
        <v>131</v>
      </c>
      <c r="H10" s="8" t="s">
        <v>4</v>
      </c>
      <c r="I10" s="44">
        <v>514</v>
      </c>
      <c r="J10" s="181">
        <f>I10/0.97</f>
        <v>529.8969072164948</v>
      </c>
    </row>
    <row r="11" spans="1:10" ht="12" customHeight="1">
      <c r="A11" s="57" t="s">
        <v>429</v>
      </c>
      <c r="B11" s="88" t="s">
        <v>4</v>
      </c>
      <c r="C11" s="711">
        <v>3102</v>
      </c>
      <c r="D11" s="181">
        <f t="shared" si="0"/>
        <v>3442.8412874583796</v>
      </c>
      <c r="E11" s="85"/>
      <c r="F11" s="61"/>
      <c r="G11" s="43" t="s">
        <v>677</v>
      </c>
      <c r="H11" s="8" t="s">
        <v>4</v>
      </c>
      <c r="I11" s="44">
        <v>641</v>
      </c>
      <c r="J11" s="181">
        <f aca="true" t="shared" si="1" ref="J11:J31">I11/0.97</f>
        <v>660.8247422680413</v>
      </c>
    </row>
    <row r="12" spans="1:10" ht="12" customHeight="1">
      <c r="A12" s="57" t="s">
        <v>452</v>
      </c>
      <c r="B12" s="89" t="s">
        <v>4</v>
      </c>
      <c r="C12" s="711">
        <v>6210</v>
      </c>
      <c r="D12" s="181">
        <f t="shared" si="0"/>
        <v>6892.341842397336</v>
      </c>
      <c r="E12" s="85"/>
      <c r="F12" s="61"/>
      <c r="G12" s="43" t="s">
        <v>678</v>
      </c>
      <c r="H12" s="8" t="s">
        <v>4</v>
      </c>
      <c r="I12" s="710">
        <v>773</v>
      </c>
      <c r="J12" s="181">
        <f t="shared" si="1"/>
        <v>796.9072164948453</v>
      </c>
    </row>
    <row r="13" spans="1:10" ht="12" customHeight="1">
      <c r="A13" s="57" t="s">
        <v>430</v>
      </c>
      <c r="B13" s="89" t="s">
        <v>4</v>
      </c>
      <c r="C13" s="711">
        <v>3142</v>
      </c>
      <c r="D13" s="181">
        <f t="shared" si="0"/>
        <v>3487.2364039955605</v>
      </c>
      <c r="E13" s="85"/>
      <c r="F13" s="61"/>
      <c r="G13" s="43" t="s">
        <v>132</v>
      </c>
      <c r="H13" s="8" t="s">
        <v>88</v>
      </c>
      <c r="I13" s="44">
        <v>1035</v>
      </c>
      <c r="J13" s="181">
        <f t="shared" si="1"/>
        <v>1067.0103092783506</v>
      </c>
    </row>
    <row r="14" spans="1:10" ht="12" customHeight="1">
      <c r="A14" s="65" t="s">
        <v>302</v>
      </c>
      <c r="B14" s="89" t="s">
        <v>4</v>
      </c>
      <c r="C14" s="711">
        <v>1215</v>
      </c>
      <c r="D14" s="181">
        <f t="shared" si="0"/>
        <v>1348.50166481687</v>
      </c>
      <c r="E14" s="85"/>
      <c r="F14" s="61"/>
      <c r="G14" s="43" t="s">
        <v>679</v>
      </c>
      <c r="H14" s="8" t="s">
        <v>4</v>
      </c>
      <c r="I14" s="44">
        <v>1080</v>
      </c>
      <c r="J14" s="181">
        <f t="shared" si="1"/>
        <v>1113.4020618556701</v>
      </c>
    </row>
    <row r="15" spans="1:10" ht="12" customHeight="1">
      <c r="A15" s="65" t="s">
        <v>303</v>
      </c>
      <c r="B15" s="89" t="s">
        <v>4</v>
      </c>
      <c r="C15" s="711">
        <v>3002</v>
      </c>
      <c r="D15" s="181">
        <f t="shared" si="0"/>
        <v>3331.8534961154273</v>
      </c>
      <c r="E15" s="85"/>
      <c r="F15" s="61"/>
      <c r="G15" s="43" t="s">
        <v>133</v>
      </c>
      <c r="H15" s="8" t="s">
        <v>4</v>
      </c>
      <c r="I15" s="44">
        <v>1368</v>
      </c>
      <c r="J15" s="181">
        <f t="shared" si="1"/>
        <v>1410.3092783505156</v>
      </c>
    </row>
    <row r="16" spans="1:10" ht="12" customHeight="1">
      <c r="A16" s="65" t="s">
        <v>304</v>
      </c>
      <c r="B16" s="89" t="s">
        <v>4</v>
      </c>
      <c r="C16" s="711">
        <v>314</v>
      </c>
      <c r="D16" s="181">
        <f t="shared" si="0"/>
        <v>348.5016648168701</v>
      </c>
      <c r="E16" s="85"/>
      <c r="F16" s="61"/>
      <c r="G16" s="43" t="s">
        <v>134</v>
      </c>
      <c r="H16" s="8" t="s">
        <v>4</v>
      </c>
      <c r="I16" s="44">
        <v>1410</v>
      </c>
      <c r="J16" s="181">
        <f t="shared" si="1"/>
        <v>1453.6082474226805</v>
      </c>
    </row>
    <row r="17" spans="1:10" ht="12" customHeight="1">
      <c r="A17" s="379" t="s">
        <v>695</v>
      </c>
      <c r="B17" s="363" t="s">
        <v>4</v>
      </c>
      <c r="C17" s="380">
        <v>834</v>
      </c>
      <c r="D17" s="365">
        <f t="shared" si="0"/>
        <v>925.6381798002219</v>
      </c>
      <c r="E17" s="85"/>
      <c r="F17" s="61"/>
      <c r="G17" s="189" t="s">
        <v>669</v>
      </c>
      <c r="H17" s="8" t="s">
        <v>4</v>
      </c>
      <c r="I17" s="44">
        <v>1915</v>
      </c>
      <c r="J17" s="181">
        <f t="shared" si="1"/>
        <v>1974.2268041237114</v>
      </c>
    </row>
    <row r="18" spans="1:10" ht="12" customHeight="1">
      <c r="A18" s="379"/>
      <c r="B18" s="364"/>
      <c r="C18" s="381"/>
      <c r="D18" s="366"/>
      <c r="E18" s="85"/>
      <c r="F18" s="61"/>
      <c r="G18" s="43" t="s">
        <v>136</v>
      </c>
      <c r="H18" s="8" t="s">
        <v>88</v>
      </c>
      <c r="I18" s="44">
        <v>2631</v>
      </c>
      <c r="J18" s="181">
        <f t="shared" si="1"/>
        <v>2712.3711340206187</v>
      </c>
    </row>
    <row r="19" spans="1:10" ht="12" customHeight="1">
      <c r="A19" s="379" t="s">
        <v>696</v>
      </c>
      <c r="B19" s="363" t="s">
        <v>4</v>
      </c>
      <c r="C19" s="380">
        <v>1710</v>
      </c>
      <c r="D19" s="365">
        <f>C19/0.901</f>
        <v>1897.891231964484</v>
      </c>
      <c r="E19" s="85"/>
      <c r="F19" s="61"/>
      <c r="G19" s="43" t="s">
        <v>137</v>
      </c>
      <c r="H19" s="8" t="s">
        <v>88</v>
      </c>
      <c r="I19" s="44">
        <v>2657</v>
      </c>
      <c r="J19" s="181">
        <f t="shared" si="1"/>
        <v>2739.175257731959</v>
      </c>
    </row>
    <row r="20" spans="1:10" ht="12" customHeight="1">
      <c r="A20" s="379"/>
      <c r="B20" s="364"/>
      <c r="C20" s="381"/>
      <c r="D20" s="366"/>
      <c r="E20" s="85"/>
      <c r="F20" s="61"/>
      <c r="G20" s="43" t="s">
        <v>168</v>
      </c>
      <c r="H20" s="8" t="s">
        <v>4</v>
      </c>
      <c r="I20" s="44">
        <v>3085</v>
      </c>
      <c r="J20" s="181">
        <f t="shared" si="1"/>
        <v>3180.4123711340208</v>
      </c>
    </row>
    <row r="21" spans="1:10" ht="12" customHeight="1">
      <c r="A21" s="379" t="s">
        <v>697</v>
      </c>
      <c r="B21" s="363" t="s">
        <v>4</v>
      </c>
      <c r="C21" s="380">
        <v>1980</v>
      </c>
      <c r="D21" s="365">
        <f>C21/0.901</f>
        <v>2197.558268590455</v>
      </c>
      <c r="E21" s="85"/>
      <c r="F21" s="61"/>
      <c r="G21" s="43" t="s">
        <v>167</v>
      </c>
      <c r="H21" s="8" t="s">
        <v>4</v>
      </c>
      <c r="I21" s="44">
        <v>3161</v>
      </c>
      <c r="J21" s="181">
        <f t="shared" si="1"/>
        <v>3258.762886597938</v>
      </c>
    </row>
    <row r="22" spans="1:10" ht="12" customHeight="1">
      <c r="A22" s="379"/>
      <c r="B22" s="364"/>
      <c r="C22" s="381"/>
      <c r="D22" s="366"/>
      <c r="E22" s="85"/>
      <c r="F22" s="61"/>
      <c r="G22" s="43" t="s">
        <v>138</v>
      </c>
      <c r="H22" s="8" t="s">
        <v>88</v>
      </c>
      <c r="I22" s="44">
        <v>4275</v>
      </c>
      <c r="J22" s="181">
        <f t="shared" si="1"/>
        <v>4407.216494845361</v>
      </c>
    </row>
    <row r="23" spans="1:10" ht="12" customHeight="1">
      <c r="A23" s="379" t="s">
        <v>698</v>
      </c>
      <c r="B23" s="363" t="s">
        <v>4</v>
      </c>
      <c r="C23" s="380">
        <v>2845</v>
      </c>
      <c r="D23" s="365">
        <f>C23/0.901</f>
        <v>3157.602663706992</v>
      </c>
      <c r="E23" s="85"/>
      <c r="F23" s="61"/>
      <c r="G23" s="43" t="s">
        <v>139</v>
      </c>
      <c r="H23" s="8" t="s">
        <v>88</v>
      </c>
      <c r="I23" s="44">
        <v>4304</v>
      </c>
      <c r="J23" s="181">
        <f t="shared" si="1"/>
        <v>4437.113402061856</v>
      </c>
    </row>
    <row r="24" spans="1:10" ht="12" customHeight="1">
      <c r="A24" s="379"/>
      <c r="B24" s="364"/>
      <c r="C24" s="381"/>
      <c r="D24" s="366"/>
      <c r="E24" s="85"/>
      <c r="F24" s="61"/>
      <c r="G24" s="43" t="s">
        <v>336</v>
      </c>
      <c r="H24" s="8" t="s">
        <v>4</v>
      </c>
      <c r="I24" s="44">
        <v>5211</v>
      </c>
      <c r="J24" s="181">
        <f t="shared" si="1"/>
        <v>5372.164948453608</v>
      </c>
    </row>
    <row r="25" spans="1:10" ht="12" customHeight="1">
      <c r="A25" s="393" t="s">
        <v>273</v>
      </c>
      <c r="B25" s="394"/>
      <c r="C25" s="394"/>
      <c r="D25" s="395"/>
      <c r="E25" s="85"/>
      <c r="F25" s="61"/>
      <c r="G25" s="43" t="s">
        <v>504</v>
      </c>
      <c r="H25" s="8" t="s">
        <v>4</v>
      </c>
      <c r="I25" s="44">
        <v>5548</v>
      </c>
      <c r="J25" s="181">
        <f t="shared" si="1"/>
        <v>5719.587628865979</v>
      </c>
    </row>
    <row r="26" spans="1:10" ht="12" customHeight="1">
      <c r="A26" s="76" t="s">
        <v>275</v>
      </c>
      <c r="B26" s="75" t="s">
        <v>88</v>
      </c>
      <c r="C26" s="272">
        <v>3358</v>
      </c>
      <c r="D26" s="181">
        <f>C26/0.901</f>
        <v>3726.9700332963375</v>
      </c>
      <c r="E26" s="85"/>
      <c r="F26" s="61"/>
      <c r="G26" s="43" t="s">
        <v>480</v>
      </c>
      <c r="H26" s="8" t="s">
        <v>4</v>
      </c>
      <c r="I26" s="44">
        <v>10256</v>
      </c>
      <c r="J26" s="181">
        <f t="shared" si="1"/>
        <v>10573.19587628866</v>
      </c>
    </row>
    <row r="27" spans="1:10" ht="12" customHeight="1">
      <c r="A27" s="76" t="s">
        <v>274</v>
      </c>
      <c r="B27" s="75" t="s">
        <v>88</v>
      </c>
      <c r="C27" s="272">
        <v>5096</v>
      </c>
      <c r="D27" s="181">
        <f>C27/0.901</f>
        <v>5655.937846836848</v>
      </c>
      <c r="E27" s="86"/>
      <c r="F27" s="61"/>
      <c r="G27" s="43" t="s">
        <v>505</v>
      </c>
      <c r="H27" s="8" t="s">
        <v>4</v>
      </c>
      <c r="I27" s="44">
        <v>10593</v>
      </c>
      <c r="J27" s="181">
        <f t="shared" si="1"/>
        <v>10920.61855670103</v>
      </c>
    </row>
    <row r="28" spans="1:10" ht="12" customHeight="1">
      <c r="A28" s="76" t="s">
        <v>371</v>
      </c>
      <c r="B28" s="75" t="s">
        <v>88</v>
      </c>
      <c r="C28" s="272">
        <v>11354</v>
      </c>
      <c r="D28" s="181">
        <f>C28/0.901</f>
        <v>12601.5538290788</v>
      </c>
      <c r="E28" s="85"/>
      <c r="F28" s="61"/>
      <c r="G28" s="43" t="s">
        <v>370</v>
      </c>
      <c r="H28" s="8" t="s">
        <v>4</v>
      </c>
      <c r="I28" s="44">
        <v>11316</v>
      </c>
      <c r="J28" s="181">
        <f t="shared" si="1"/>
        <v>11665.9793814433</v>
      </c>
    </row>
    <row r="29" spans="1:10" ht="13.5" customHeight="1">
      <c r="A29" s="393" t="s">
        <v>141</v>
      </c>
      <c r="B29" s="396"/>
      <c r="C29" s="396"/>
      <c r="D29" s="397"/>
      <c r="E29" s="85"/>
      <c r="F29" s="61"/>
      <c r="G29" s="43" t="s">
        <v>506</v>
      </c>
      <c r="H29" s="8" t="s">
        <v>4</v>
      </c>
      <c r="I29" s="44">
        <v>11685</v>
      </c>
      <c r="J29" s="181">
        <f t="shared" si="1"/>
        <v>12046.39175257732</v>
      </c>
    </row>
    <row r="30" spans="1:10" ht="12" customHeight="1">
      <c r="A30" s="84" t="s">
        <v>280</v>
      </c>
      <c r="B30" s="62" t="s">
        <v>4</v>
      </c>
      <c r="C30" s="208">
        <v>14.7</v>
      </c>
      <c r="D30" s="211">
        <f>C30/0.85</f>
        <v>17.294117647058822</v>
      </c>
      <c r="E30" s="85"/>
      <c r="F30" s="61"/>
      <c r="G30" s="43" t="s">
        <v>166</v>
      </c>
      <c r="H30" s="8" t="s">
        <v>4</v>
      </c>
      <c r="I30" s="44">
        <v>11403</v>
      </c>
      <c r="J30" s="181">
        <f t="shared" si="1"/>
        <v>11755.670103092783</v>
      </c>
    </row>
    <row r="31" spans="1:10" ht="12" customHeight="1">
      <c r="A31" s="84" t="s">
        <v>281</v>
      </c>
      <c r="B31" s="62" t="s">
        <v>4</v>
      </c>
      <c r="C31" s="208">
        <v>11.9</v>
      </c>
      <c r="D31" s="211">
        <f aca="true" t="shared" si="2" ref="D31:D64">C31/0.85</f>
        <v>14</v>
      </c>
      <c r="E31" s="46"/>
      <c r="F31" s="61"/>
      <c r="G31" s="43" t="s">
        <v>507</v>
      </c>
      <c r="H31" s="8" t="s">
        <v>4</v>
      </c>
      <c r="I31" s="44">
        <v>11772</v>
      </c>
      <c r="J31" s="181">
        <f t="shared" si="1"/>
        <v>12136.082474226805</v>
      </c>
    </row>
    <row r="32" spans="1:10" ht="12" customHeight="1">
      <c r="A32" s="84" t="s">
        <v>282</v>
      </c>
      <c r="B32" s="62" t="s">
        <v>4</v>
      </c>
      <c r="C32" s="208">
        <v>102</v>
      </c>
      <c r="D32" s="211">
        <f t="shared" si="2"/>
        <v>120</v>
      </c>
      <c r="E32" s="85"/>
      <c r="F32" s="61"/>
      <c r="G32" s="382" t="s">
        <v>615</v>
      </c>
      <c r="H32" s="383"/>
      <c r="I32" s="383"/>
      <c r="J32" s="384"/>
    </row>
    <row r="33" spans="1:10" ht="12" customHeight="1">
      <c r="A33" s="84" t="s">
        <v>283</v>
      </c>
      <c r="B33" s="62" t="s">
        <v>4</v>
      </c>
      <c r="C33" s="208">
        <v>143</v>
      </c>
      <c r="D33" s="211">
        <f t="shared" si="2"/>
        <v>168.23529411764707</v>
      </c>
      <c r="E33" s="85"/>
      <c r="F33" s="61"/>
      <c r="G33" s="400" t="s">
        <v>631</v>
      </c>
      <c r="H33" s="401"/>
      <c r="I33" s="401"/>
      <c r="J33" s="402"/>
    </row>
    <row r="34" spans="1:10" ht="12" customHeight="1">
      <c r="A34" s="84" t="s">
        <v>338</v>
      </c>
      <c r="B34" s="62" t="s">
        <v>4</v>
      </c>
      <c r="C34" s="208">
        <v>299</v>
      </c>
      <c r="D34" s="211">
        <f t="shared" si="2"/>
        <v>351.7647058823529</v>
      </c>
      <c r="E34" s="85"/>
      <c r="F34" s="61"/>
      <c r="G34" s="403"/>
      <c r="H34" s="404"/>
      <c r="I34" s="404"/>
      <c r="J34" s="405"/>
    </row>
    <row r="35" spans="1:10" ht="12" customHeight="1">
      <c r="A35" s="84" t="s">
        <v>339</v>
      </c>
      <c r="B35" s="62" t="s">
        <v>4</v>
      </c>
      <c r="C35" s="208">
        <v>789</v>
      </c>
      <c r="D35" s="211">
        <f t="shared" si="2"/>
        <v>928.2352941176471</v>
      </c>
      <c r="E35" s="85"/>
      <c r="F35" s="61"/>
      <c r="G35" s="406"/>
      <c r="H35" s="407"/>
      <c r="I35" s="407"/>
      <c r="J35" s="408"/>
    </row>
    <row r="36" spans="1:10" ht="12" customHeight="1">
      <c r="A36" s="84" t="s">
        <v>337</v>
      </c>
      <c r="B36" s="62" t="s">
        <v>4</v>
      </c>
      <c r="C36" s="208">
        <v>26.25</v>
      </c>
      <c r="D36" s="211">
        <f t="shared" si="2"/>
        <v>30.88235294117647</v>
      </c>
      <c r="E36" s="85"/>
      <c r="F36" s="61"/>
      <c r="G36" s="66" t="s">
        <v>481</v>
      </c>
      <c r="H36" s="67" t="s">
        <v>4</v>
      </c>
      <c r="I36" s="45">
        <v>251</v>
      </c>
      <c r="J36" s="244">
        <f>I36/0.97</f>
        <v>258.7628865979382</v>
      </c>
    </row>
    <row r="37" spans="1:10" ht="12" customHeight="1">
      <c r="A37" s="84" t="s">
        <v>595</v>
      </c>
      <c r="B37" s="62" t="s">
        <v>4</v>
      </c>
      <c r="C37" s="208">
        <v>239</v>
      </c>
      <c r="D37" s="211">
        <f t="shared" si="2"/>
        <v>281.1764705882353</v>
      </c>
      <c r="E37" s="85"/>
      <c r="F37" s="61"/>
      <c r="G37" s="66" t="s">
        <v>690</v>
      </c>
      <c r="H37" s="67" t="s">
        <v>4</v>
      </c>
      <c r="I37" s="45">
        <v>213</v>
      </c>
      <c r="J37" s="244">
        <f aca="true" t="shared" si="3" ref="J37:J55">I37/0.97</f>
        <v>219.58762886597938</v>
      </c>
    </row>
    <row r="38" spans="1:10" ht="12" customHeight="1">
      <c r="A38" s="84" t="s">
        <v>284</v>
      </c>
      <c r="B38" s="62" t="s">
        <v>4</v>
      </c>
      <c r="C38" s="208">
        <v>92</v>
      </c>
      <c r="D38" s="211">
        <f t="shared" si="2"/>
        <v>108.23529411764706</v>
      </c>
      <c r="E38" s="85"/>
      <c r="F38" s="61"/>
      <c r="G38" s="43" t="s">
        <v>680</v>
      </c>
      <c r="H38" s="8" t="s">
        <v>4</v>
      </c>
      <c r="I38" s="45">
        <v>260</v>
      </c>
      <c r="J38" s="244">
        <f t="shared" si="3"/>
        <v>268.0412371134021</v>
      </c>
    </row>
    <row r="39" spans="1:10" ht="12" customHeight="1">
      <c r="A39" s="84" t="s">
        <v>285</v>
      </c>
      <c r="B39" s="62" t="s">
        <v>4</v>
      </c>
      <c r="C39" s="208">
        <v>425</v>
      </c>
      <c r="D39" s="211">
        <f t="shared" si="2"/>
        <v>500</v>
      </c>
      <c r="E39" s="85"/>
      <c r="F39" s="61"/>
      <c r="G39" s="256" t="s">
        <v>584</v>
      </c>
      <c r="H39" s="8" t="s">
        <v>4</v>
      </c>
      <c r="I39" s="45">
        <v>218</v>
      </c>
      <c r="J39" s="244">
        <f t="shared" si="3"/>
        <v>224.7422680412371</v>
      </c>
    </row>
    <row r="40" spans="1:10" ht="12" customHeight="1">
      <c r="A40" s="84" t="s">
        <v>286</v>
      </c>
      <c r="B40" s="62" t="s">
        <v>4</v>
      </c>
      <c r="C40" s="257">
        <v>375</v>
      </c>
      <c r="D40" s="211">
        <f t="shared" si="2"/>
        <v>441.1764705882353</v>
      </c>
      <c r="E40" s="85"/>
      <c r="F40" s="61"/>
      <c r="G40" s="43" t="s">
        <v>681</v>
      </c>
      <c r="H40" s="8" t="s">
        <v>4</v>
      </c>
      <c r="I40" s="45">
        <v>344</v>
      </c>
      <c r="J40" s="244">
        <f t="shared" si="3"/>
        <v>354.63917525773195</v>
      </c>
    </row>
    <row r="41" spans="1:10" ht="12" customHeight="1">
      <c r="A41" s="84" t="s">
        <v>699</v>
      </c>
      <c r="B41" s="62" t="s">
        <v>4</v>
      </c>
      <c r="C41" s="257">
        <v>174</v>
      </c>
      <c r="D41" s="211">
        <f t="shared" si="2"/>
        <v>204.7058823529412</v>
      </c>
      <c r="E41" s="85"/>
      <c r="F41" s="61"/>
      <c r="G41" s="256" t="s">
        <v>603</v>
      </c>
      <c r="H41" s="8" t="s">
        <v>4</v>
      </c>
      <c r="I41" s="45">
        <v>320</v>
      </c>
      <c r="J41" s="244">
        <f t="shared" si="3"/>
        <v>329.89690721649487</v>
      </c>
    </row>
    <row r="42" spans="1:10" ht="12" customHeight="1">
      <c r="A42" s="84" t="s">
        <v>287</v>
      </c>
      <c r="B42" s="62" t="s">
        <v>4</v>
      </c>
      <c r="C42" s="208">
        <v>249</v>
      </c>
      <c r="D42" s="211">
        <f t="shared" si="2"/>
        <v>292.94117647058823</v>
      </c>
      <c r="E42" s="85"/>
      <c r="F42" s="61"/>
      <c r="G42" s="43" t="s">
        <v>682</v>
      </c>
      <c r="H42" s="8" t="s">
        <v>4</v>
      </c>
      <c r="I42" s="45">
        <v>386</v>
      </c>
      <c r="J42" s="244">
        <f t="shared" si="3"/>
        <v>397.93814432989694</v>
      </c>
    </row>
    <row r="43" spans="1:10" ht="12" customHeight="1">
      <c r="A43" s="84" t="s">
        <v>288</v>
      </c>
      <c r="B43" s="62" t="s">
        <v>4</v>
      </c>
      <c r="C43" s="208">
        <v>407</v>
      </c>
      <c r="D43" s="211">
        <f t="shared" si="2"/>
        <v>478.8235294117647</v>
      </c>
      <c r="E43" s="85"/>
      <c r="F43" s="61"/>
      <c r="G43" s="256" t="s">
        <v>604</v>
      </c>
      <c r="H43" s="8" t="s">
        <v>4</v>
      </c>
      <c r="I43" s="276">
        <v>348</v>
      </c>
      <c r="J43" s="244">
        <f t="shared" si="3"/>
        <v>358.7628865979382</v>
      </c>
    </row>
    <row r="44" spans="1:10" ht="12" customHeight="1">
      <c r="A44" s="84" t="s">
        <v>289</v>
      </c>
      <c r="B44" s="62" t="s">
        <v>4</v>
      </c>
      <c r="C44" s="208">
        <v>72</v>
      </c>
      <c r="D44" s="211">
        <f t="shared" si="2"/>
        <v>84.70588235294117</v>
      </c>
      <c r="E44" s="85"/>
      <c r="F44" s="61"/>
      <c r="G44" s="43" t="s">
        <v>683</v>
      </c>
      <c r="H44" s="8" t="s">
        <v>4</v>
      </c>
      <c r="I44" s="45">
        <v>454</v>
      </c>
      <c r="J44" s="244">
        <f t="shared" si="3"/>
        <v>468.0412371134021</v>
      </c>
    </row>
    <row r="45" spans="1:10" ht="12" customHeight="1">
      <c r="A45" s="84" t="s">
        <v>290</v>
      </c>
      <c r="B45" s="62" t="s">
        <v>4</v>
      </c>
      <c r="C45" s="208">
        <v>95.5</v>
      </c>
      <c r="D45" s="211">
        <f t="shared" si="2"/>
        <v>112.3529411764706</v>
      </c>
      <c r="E45" s="85"/>
      <c r="F45" s="61"/>
      <c r="G45" s="256" t="s">
        <v>605</v>
      </c>
      <c r="H45" s="8" t="s">
        <v>4</v>
      </c>
      <c r="I45" s="45">
        <v>422</v>
      </c>
      <c r="J45" s="244">
        <f t="shared" si="3"/>
        <v>435.0515463917526</v>
      </c>
    </row>
    <row r="46" spans="1:10" ht="12" customHeight="1">
      <c r="A46" s="84" t="s">
        <v>291</v>
      </c>
      <c r="B46" s="62" t="s">
        <v>4</v>
      </c>
      <c r="C46" s="208">
        <v>426</v>
      </c>
      <c r="D46" s="211">
        <f t="shared" si="2"/>
        <v>501.1764705882353</v>
      </c>
      <c r="E46" s="85"/>
      <c r="F46" s="61"/>
      <c r="G46" s="43" t="s">
        <v>684</v>
      </c>
      <c r="H46" s="8" t="s">
        <v>4</v>
      </c>
      <c r="I46" s="45">
        <v>552</v>
      </c>
      <c r="J46" s="244">
        <f t="shared" si="3"/>
        <v>569.0721649484536</v>
      </c>
    </row>
    <row r="47" spans="1:10" ht="12" customHeight="1">
      <c r="A47" s="84" t="s">
        <v>292</v>
      </c>
      <c r="B47" s="62" t="s">
        <v>4</v>
      </c>
      <c r="C47" s="208">
        <v>103</v>
      </c>
      <c r="D47" s="211">
        <f t="shared" si="2"/>
        <v>121.1764705882353</v>
      </c>
      <c r="E47" s="46"/>
      <c r="F47" s="61"/>
      <c r="G47" s="43" t="s">
        <v>685</v>
      </c>
      <c r="H47" s="8" t="s">
        <v>4</v>
      </c>
      <c r="I47" s="45">
        <v>581</v>
      </c>
      <c r="J47" s="244">
        <f t="shared" si="3"/>
        <v>598.9690721649484</v>
      </c>
    </row>
    <row r="48" spans="1:10" ht="12" customHeight="1">
      <c r="A48" s="84" t="s">
        <v>498</v>
      </c>
      <c r="B48" s="62" t="s">
        <v>4</v>
      </c>
      <c r="C48" s="208">
        <v>26.6</v>
      </c>
      <c r="D48" s="211">
        <f t="shared" si="2"/>
        <v>31.294117647058826</v>
      </c>
      <c r="E48" s="85"/>
      <c r="F48" s="61"/>
      <c r="G48" s="43" t="s">
        <v>686</v>
      </c>
      <c r="H48" s="8" t="s">
        <v>4</v>
      </c>
      <c r="I48" s="276">
        <v>830</v>
      </c>
      <c r="J48" s="244">
        <f t="shared" si="3"/>
        <v>855.6701030927835</v>
      </c>
    </row>
    <row r="49" spans="1:10" ht="12" customHeight="1">
      <c r="A49" s="84" t="s">
        <v>499</v>
      </c>
      <c r="B49" s="62" t="s">
        <v>4</v>
      </c>
      <c r="C49" s="208">
        <v>45.5</v>
      </c>
      <c r="D49" s="211">
        <f t="shared" si="2"/>
        <v>53.529411764705884</v>
      </c>
      <c r="E49" s="97"/>
      <c r="F49" s="61"/>
      <c r="G49" s="43" t="s">
        <v>308</v>
      </c>
      <c r="H49" s="8" t="s">
        <v>4</v>
      </c>
      <c r="I49" s="45">
        <v>2740</v>
      </c>
      <c r="J49" s="244">
        <f t="shared" si="3"/>
        <v>2824.7422680412374</v>
      </c>
    </row>
    <row r="50" spans="1:10" ht="12" customHeight="1">
      <c r="A50" s="84" t="s">
        <v>142</v>
      </c>
      <c r="B50" s="62" t="s">
        <v>4</v>
      </c>
      <c r="C50" s="208">
        <v>6.5</v>
      </c>
      <c r="D50" s="211">
        <f t="shared" si="2"/>
        <v>7.647058823529412</v>
      </c>
      <c r="E50" s="64"/>
      <c r="F50" s="61"/>
      <c r="G50" s="43" t="s">
        <v>475</v>
      </c>
      <c r="H50" s="8" t="s">
        <v>4</v>
      </c>
      <c r="I50" s="276">
        <v>3150</v>
      </c>
      <c r="J50" s="244">
        <f t="shared" si="3"/>
        <v>3247.4226804123714</v>
      </c>
    </row>
    <row r="51" spans="1:10" ht="12" customHeight="1">
      <c r="A51" s="84" t="s">
        <v>135</v>
      </c>
      <c r="B51" s="62" t="s">
        <v>4</v>
      </c>
      <c r="C51" s="208">
        <v>260</v>
      </c>
      <c r="D51" s="211">
        <f t="shared" si="2"/>
        <v>305.88235294117646</v>
      </c>
      <c r="E51" s="64"/>
      <c r="F51" s="61"/>
      <c r="G51" s="256" t="s">
        <v>476</v>
      </c>
      <c r="H51" s="8" t="s">
        <v>4</v>
      </c>
      <c r="I51" s="45">
        <v>3925</v>
      </c>
      <c r="J51" s="244">
        <f t="shared" si="3"/>
        <v>4046.3917525773195</v>
      </c>
    </row>
    <row r="52" spans="1:10" ht="12" customHeight="1">
      <c r="A52" s="84" t="s">
        <v>143</v>
      </c>
      <c r="B52" s="62" t="s">
        <v>4</v>
      </c>
      <c r="C52" s="208">
        <v>288</v>
      </c>
      <c r="D52" s="211">
        <f t="shared" si="2"/>
        <v>338.8235294117647</v>
      </c>
      <c r="E52" s="64"/>
      <c r="F52" s="61"/>
      <c r="G52" s="43" t="s">
        <v>309</v>
      </c>
      <c r="H52" s="8" t="s">
        <v>4</v>
      </c>
      <c r="I52" s="45">
        <v>5817</v>
      </c>
      <c r="J52" s="244">
        <f t="shared" si="3"/>
        <v>5996.907216494846</v>
      </c>
    </row>
    <row r="53" spans="1:10" ht="12" customHeight="1">
      <c r="A53" s="84" t="s">
        <v>144</v>
      </c>
      <c r="B53" s="62" t="s">
        <v>4</v>
      </c>
      <c r="C53" s="208">
        <v>382</v>
      </c>
      <c r="D53" s="211">
        <f t="shared" si="2"/>
        <v>449.4117647058824</v>
      </c>
      <c r="E53" s="64"/>
      <c r="F53" s="61"/>
      <c r="G53" s="43" t="s">
        <v>477</v>
      </c>
      <c r="H53" s="8" t="s">
        <v>4</v>
      </c>
      <c r="I53" s="45">
        <v>6316</v>
      </c>
      <c r="J53" s="244">
        <f t="shared" si="3"/>
        <v>6511.340206185567</v>
      </c>
    </row>
    <row r="54" spans="1:10" ht="12" customHeight="1">
      <c r="A54" s="84" t="s">
        <v>145</v>
      </c>
      <c r="B54" s="62" t="s">
        <v>4</v>
      </c>
      <c r="C54" s="208">
        <v>425</v>
      </c>
      <c r="D54" s="211">
        <f t="shared" si="2"/>
        <v>500</v>
      </c>
      <c r="E54" s="64"/>
      <c r="F54" s="61"/>
      <c r="G54" s="256" t="s">
        <v>478</v>
      </c>
      <c r="H54" s="8" t="s">
        <v>4</v>
      </c>
      <c r="I54" s="45">
        <v>7717</v>
      </c>
      <c r="J54" s="244">
        <f t="shared" si="3"/>
        <v>7955.670103092783</v>
      </c>
    </row>
    <row r="55" spans="1:10" ht="12" customHeight="1">
      <c r="A55" s="84" t="s">
        <v>146</v>
      </c>
      <c r="B55" s="62" t="s">
        <v>4</v>
      </c>
      <c r="C55" s="208">
        <v>893</v>
      </c>
      <c r="D55" s="211">
        <f t="shared" si="2"/>
        <v>1050.5882352941176</v>
      </c>
      <c r="E55" s="64"/>
      <c r="F55" s="68"/>
      <c r="G55" s="43" t="s">
        <v>310</v>
      </c>
      <c r="H55" s="8" t="s">
        <v>4</v>
      </c>
      <c r="I55" s="45">
        <v>9107</v>
      </c>
      <c r="J55" s="244">
        <f t="shared" si="3"/>
        <v>9388.659793814433</v>
      </c>
    </row>
    <row r="56" spans="1:10" ht="12" customHeight="1">
      <c r="A56" s="84" t="s">
        <v>147</v>
      </c>
      <c r="B56" s="62" t="s">
        <v>4</v>
      </c>
      <c r="C56" s="208">
        <v>2168</v>
      </c>
      <c r="D56" s="211">
        <f t="shared" si="2"/>
        <v>2550.5882352941176</v>
      </c>
      <c r="E56" s="64"/>
      <c r="F56" s="68"/>
      <c r="G56" s="382" t="s">
        <v>616</v>
      </c>
      <c r="H56" s="383"/>
      <c r="I56" s="383"/>
      <c r="J56" s="384"/>
    </row>
    <row r="57" spans="1:10" ht="12" customHeight="1">
      <c r="A57" s="84" t="s">
        <v>293</v>
      </c>
      <c r="B57" s="62" t="s">
        <v>4</v>
      </c>
      <c r="C57" s="208">
        <v>51</v>
      </c>
      <c r="D57" s="211">
        <f t="shared" si="2"/>
        <v>60</v>
      </c>
      <c r="E57" s="64"/>
      <c r="F57" s="68"/>
      <c r="G57" s="266" t="s">
        <v>706</v>
      </c>
      <c r="H57" s="89" t="s">
        <v>4</v>
      </c>
      <c r="I57" s="47">
        <v>629</v>
      </c>
      <c r="J57" s="244">
        <f>I57/0.91</f>
        <v>691.2087912087912</v>
      </c>
    </row>
    <row r="58" spans="1:10" ht="12" customHeight="1">
      <c r="A58" s="84" t="s">
        <v>294</v>
      </c>
      <c r="B58" s="62" t="s">
        <v>4</v>
      </c>
      <c r="C58" s="208">
        <v>283</v>
      </c>
      <c r="D58" s="211">
        <f t="shared" si="2"/>
        <v>332.94117647058823</v>
      </c>
      <c r="E58" s="64"/>
      <c r="F58" s="68"/>
      <c r="G58" s="266" t="s">
        <v>728</v>
      </c>
      <c r="H58" s="89" t="s">
        <v>4</v>
      </c>
      <c r="I58" s="361" t="s">
        <v>704</v>
      </c>
      <c r="J58" s="362"/>
    </row>
    <row r="59" spans="1:10" ht="12" customHeight="1">
      <c r="A59" s="84" t="s">
        <v>563</v>
      </c>
      <c r="B59" s="62" t="s">
        <v>4</v>
      </c>
      <c r="C59" s="208">
        <v>10</v>
      </c>
      <c r="D59" s="211">
        <f t="shared" si="2"/>
        <v>11.764705882352942</v>
      </c>
      <c r="E59" s="64"/>
      <c r="F59" s="68"/>
      <c r="G59" s="266" t="s">
        <v>707</v>
      </c>
      <c r="H59" s="89" t="s">
        <v>4</v>
      </c>
      <c r="I59" s="47">
        <v>861</v>
      </c>
      <c r="J59" s="244">
        <f aca="true" t="shared" si="4" ref="J59:J67">I59/0.91</f>
        <v>946.1538461538461</v>
      </c>
    </row>
    <row r="60" spans="1:10" ht="12" customHeight="1">
      <c r="A60" s="84" t="s">
        <v>296</v>
      </c>
      <c r="B60" s="62" t="s">
        <v>4</v>
      </c>
      <c r="C60" s="208">
        <v>7.8</v>
      </c>
      <c r="D60" s="211">
        <f t="shared" si="2"/>
        <v>9.176470588235293</v>
      </c>
      <c r="E60" s="64"/>
      <c r="F60" s="69"/>
      <c r="G60" s="266" t="s">
        <v>729</v>
      </c>
      <c r="H60" s="89" t="s">
        <v>4</v>
      </c>
      <c r="I60" s="361" t="s">
        <v>704</v>
      </c>
      <c r="J60" s="362"/>
    </row>
    <row r="61" spans="1:10" ht="12" customHeight="1">
      <c r="A61" s="84" t="s">
        <v>297</v>
      </c>
      <c r="B61" s="62" t="s">
        <v>4</v>
      </c>
      <c r="C61" s="208">
        <v>16</v>
      </c>
      <c r="D61" s="211">
        <f t="shared" si="2"/>
        <v>18.823529411764707</v>
      </c>
      <c r="E61" s="64"/>
      <c r="F61" s="69"/>
      <c r="G61" s="266" t="s">
        <v>708</v>
      </c>
      <c r="H61" s="89" t="s">
        <v>4</v>
      </c>
      <c r="I61" s="45">
        <v>1148</v>
      </c>
      <c r="J61" s="244">
        <f t="shared" si="4"/>
        <v>1261.5384615384614</v>
      </c>
    </row>
    <row r="62" spans="1:10" ht="12" customHeight="1">
      <c r="A62" s="84" t="s">
        <v>298</v>
      </c>
      <c r="B62" s="62" t="s">
        <v>4</v>
      </c>
      <c r="C62" s="208">
        <v>103</v>
      </c>
      <c r="D62" s="211">
        <f t="shared" si="2"/>
        <v>121.1764705882353</v>
      </c>
      <c r="E62" s="96"/>
      <c r="F62" s="69"/>
      <c r="G62" s="266" t="s">
        <v>730</v>
      </c>
      <c r="H62" s="89" t="s">
        <v>4</v>
      </c>
      <c r="I62" s="377" t="s">
        <v>704</v>
      </c>
      <c r="J62" s="378"/>
    </row>
    <row r="63" spans="1:10" ht="12" customHeight="1">
      <c r="A63" s="84" t="s">
        <v>299</v>
      </c>
      <c r="B63" s="62" t="s">
        <v>4</v>
      </c>
      <c r="C63" s="208">
        <v>19</v>
      </c>
      <c r="D63" s="211">
        <f t="shared" si="2"/>
        <v>22.35294117647059</v>
      </c>
      <c r="E63" s="46"/>
      <c r="F63" s="69"/>
      <c r="G63" s="266" t="s">
        <v>709</v>
      </c>
      <c r="H63" s="89" t="s">
        <v>4</v>
      </c>
      <c r="I63" s="47">
        <v>4876</v>
      </c>
      <c r="J63" s="244">
        <f t="shared" si="4"/>
        <v>5358.241758241758</v>
      </c>
    </row>
    <row r="64" spans="1:10" ht="12" customHeight="1">
      <c r="A64" s="168" t="s">
        <v>300</v>
      </c>
      <c r="B64" s="169" t="s">
        <v>4</v>
      </c>
      <c r="C64" s="262">
        <v>27</v>
      </c>
      <c r="D64" s="211">
        <f t="shared" si="2"/>
        <v>31.764705882352942</v>
      </c>
      <c r="E64" s="46"/>
      <c r="F64" s="48"/>
      <c r="G64" s="266" t="s">
        <v>731</v>
      </c>
      <c r="H64" s="89" t="s">
        <v>4</v>
      </c>
      <c r="I64" s="361" t="s">
        <v>704</v>
      </c>
      <c r="J64" s="362"/>
    </row>
    <row r="65" spans="1:10" ht="12" customHeight="1">
      <c r="A65" s="370" t="s">
        <v>451</v>
      </c>
      <c r="B65" s="371"/>
      <c r="C65" s="371"/>
      <c r="D65" s="372"/>
      <c r="E65" s="46"/>
      <c r="F65" s="48"/>
      <c r="G65" s="266" t="s">
        <v>710</v>
      </c>
      <c r="H65" s="89" t="s">
        <v>4</v>
      </c>
      <c r="I65" s="47">
        <v>9514</v>
      </c>
      <c r="J65" s="244">
        <f t="shared" si="4"/>
        <v>10454.945054945054</v>
      </c>
    </row>
    <row r="66" spans="1:10" ht="12" customHeight="1">
      <c r="A66" s="172" t="s">
        <v>455</v>
      </c>
      <c r="B66" s="62" t="s">
        <v>4</v>
      </c>
      <c r="C66" s="63">
        <v>67</v>
      </c>
      <c r="D66" s="181">
        <f>C66/0.95</f>
        <v>70.52631578947368</v>
      </c>
      <c r="E66" s="78"/>
      <c r="F66" s="48"/>
      <c r="G66" s="266" t="s">
        <v>732</v>
      </c>
      <c r="H66" s="89" t="s">
        <v>4</v>
      </c>
      <c r="I66" s="361" t="s">
        <v>704</v>
      </c>
      <c r="J66" s="362"/>
    </row>
    <row r="67" spans="1:10" ht="12" customHeight="1">
      <c r="A67" s="172" t="s">
        <v>456</v>
      </c>
      <c r="B67" s="62" t="s">
        <v>4</v>
      </c>
      <c r="C67" s="63">
        <v>89</v>
      </c>
      <c r="D67" s="181">
        <f>C67/0.95</f>
        <v>93.6842105263158</v>
      </c>
      <c r="E67" s="78"/>
      <c r="F67" s="48"/>
      <c r="G67" s="266" t="s">
        <v>711</v>
      </c>
      <c r="H67" s="89" t="s">
        <v>4</v>
      </c>
      <c r="I67" s="45">
        <v>10134</v>
      </c>
      <c r="J67" s="244">
        <f t="shared" si="4"/>
        <v>11136.263736263736</v>
      </c>
    </row>
    <row r="68" spans="1:10" ht="12" customHeight="1">
      <c r="A68" s="172" t="s">
        <v>457</v>
      </c>
      <c r="B68" s="62" t="s">
        <v>4</v>
      </c>
      <c r="C68" s="63">
        <v>120</v>
      </c>
      <c r="D68" s="181">
        <f>C68/0.95</f>
        <v>126.31578947368422</v>
      </c>
      <c r="E68" s="78"/>
      <c r="F68" s="48"/>
      <c r="G68" s="266" t="s">
        <v>733</v>
      </c>
      <c r="H68" s="89" t="s">
        <v>4</v>
      </c>
      <c r="I68" s="377" t="s">
        <v>704</v>
      </c>
      <c r="J68" s="378"/>
    </row>
    <row r="69" spans="1:10" ht="12" customHeight="1">
      <c r="A69" s="398" t="s">
        <v>479</v>
      </c>
      <c r="B69" s="398"/>
      <c r="C69" s="398"/>
      <c r="D69" s="399"/>
      <c r="E69" s="78"/>
      <c r="F69" s="48"/>
      <c r="G69" s="43" t="s">
        <v>260</v>
      </c>
      <c r="H69" s="62" t="s">
        <v>4</v>
      </c>
      <c r="I69" s="63">
        <v>71</v>
      </c>
      <c r="J69" s="244">
        <f>I69/0.901</f>
        <v>78.80133185349611</v>
      </c>
    </row>
    <row r="70" spans="1:10" ht="12" customHeight="1">
      <c r="A70" s="95" t="s">
        <v>306</v>
      </c>
      <c r="B70" s="89" t="s">
        <v>4</v>
      </c>
      <c r="C70" s="210">
        <v>11</v>
      </c>
      <c r="D70" s="211">
        <f>C70/0.85</f>
        <v>12.941176470588236</v>
      </c>
      <c r="E70" s="78"/>
      <c r="F70" s="48"/>
      <c r="G70" s="409" t="s">
        <v>453</v>
      </c>
      <c r="H70" s="410"/>
      <c r="I70" s="410"/>
      <c r="J70" s="411"/>
    </row>
    <row r="71" spans="1:10" ht="12" customHeight="1">
      <c r="A71" s="95" t="s">
        <v>307</v>
      </c>
      <c r="B71" s="89" t="s">
        <v>4</v>
      </c>
      <c r="C71" s="210">
        <v>10.9</v>
      </c>
      <c r="D71" s="211">
        <f aca="true" t="shared" si="5" ref="D71:D79">C71/0.85</f>
        <v>12.823529411764707</v>
      </c>
      <c r="E71" s="78"/>
      <c r="F71" s="48"/>
      <c r="G71" s="57" t="s">
        <v>447</v>
      </c>
      <c r="H71" s="62" t="s">
        <v>4</v>
      </c>
      <c r="I71" s="63">
        <v>4160</v>
      </c>
      <c r="J71" s="181">
        <f aca="true" t="shared" si="6" ref="J71:J76">I71/0.95</f>
        <v>4378.9473684210525</v>
      </c>
    </row>
    <row r="72" spans="1:10" ht="15.75" customHeight="1">
      <c r="A72" s="95" t="s">
        <v>305</v>
      </c>
      <c r="B72" s="89" t="s">
        <v>4</v>
      </c>
      <c r="C72" s="210">
        <v>23.8</v>
      </c>
      <c r="D72" s="211">
        <f t="shared" si="5"/>
        <v>28</v>
      </c>
      <c r="E72" s="77"/>
      <c r="G72" s="57" t="s">
        <v>448</v>
      </c>
      <c r="H72" s="62" t="s">
        <v>4</v>
      </c>
      <c r="I72" s="63">
        <v>5096</v>
      </c>
      <c r="J72" s="181">
        <f t="shared" si="6"/>
        <v>5364.21052631579</v>
      </c>
    </row>
    <row r="73" spans="1:10" ht="12.75" customHeight="1">
      <c r="A73" s="95" t="s">
        <v>611</v>
      </c>
      <c r="B73" s="89" t="s">
        <v>4</v>
      </c>
      <c r="C73" s="210">
        <v>54.7</v>
      </c>
      <c r="D73" s="211">
        <f t="shared" si="5"/>
        <v>64.3529411764706</v>
      </c>
      <c r="E73" s="77"/>
      <c r="G73" s="57" t="s">
        <v>454</v>
      </c>
      <c r="H73" s="62" t="s">
        <v>4</v>
      </c>
      <c r="I73" s="63">
        <v>5408</v>
      </c>
      <c r="J73" s="181">
        <f t="shared" si="6"/>
        <v>5692.631578947368</v>
      </c>
    </row>
    <row r="74" spans="1:10" ht="14.25" customHeight="1">
      <c r="A74" s="95" t="s">
        <v>610</v>
      </c>
      <c r="B74" s="89" t="s">
        <v>4</v>
      </c>
      <c r="C74" s="210">
        <v>80.1</v>
      </c>
      <c r="D74" s="211">
        <f t="shared" si="5"/>
        <v>94.23529411764706</v>
      </c>
      <c r="E74" s="77"/>
      <c r="G74" s="248" t="s">
        <v>575</v>
      </c>
      <c r="H74" s="62" t="s">
        <v>4</v>
      </c>
      <c r="I74" s="63">
        <v>5928</v>
      </c>
      <c r="J74" s="181">
        <f t="shared" si="6"/>
        <v>6240</v>
      </c>
    </row>
    <row r="75" spans="1:10" ht="13.5" customHeight="1">
      <c r="A75" s="95" t="s">
        <v>609</v>
      </c>
      <c r="B75" s="89" t="s">
        <v>4</v>
      </c>
      <c r="C75" s="210">
        <v>122.3</v>
      </c>
      <c r="D75" s="211">
        <f t="shared" si="5"/>
        <v>143.88235294117646</v>
      </c>
      <c r="E75" s="77"/>
      <c r="G75" s="57" t="s">
        <v>449</v>
      </c>
      <c r="H75" s="62" t="s">
        <v>4</v>
      </c>
      <c r="I75" s="63">
        <v>52000</v>
      </c>
      <c r="J75" s="181">
        <f t="shared" si="6"/>
        <v>54736.84210526316</v>
      </c>
    </row>
    <row r="76" spans="1:10" ht="12.75" customHeight="1">
      <c r="A76" s="95" t="s">
        <v>606</v>
      </c>
      <c r="B76" s="89" t="s">
        <v>4</v>
      </c>
      <c r="C76" s="210">
        <v>143</v>
      </c>
      <c r="D76" s="211">
        <f t="shared" si="5"/>
        <v>168.23529411764707</v>
      </c>
      <c r="E76" s="77"/>
      <c r="G76" s="195" t="s">
        <v>450</v>
      </c>
      <c r="H76" s="196" t="s">
        <v>4</v>
      </c>
      <c r="I76" s="260">
        <v>57200</v>
      </c>
      <c r="J76" s="181">
        <f t="shared" si="6"/>
        <v>60210.52631578947</v>
      </c>
    </row>
    <row r="77" spans="1:10" ht="12.75" customHeight="1">
      <c r="A77" s="95" t="s">
        <v>607</v>
      </c>
      <c r="B77" s="89" t="s">
        <v>4</v>
      </c>
      <c r="C77" s="210">
        <v>142</v>
      </c>
      <c r="D77" s="211">
        <f t="shared" si="5"/>
        <v>167.05882352941177</v>
      </c>
      <c r="E77" s="92"/>
      <c r="G77" s="367" t="s">
        <v>58</v>
      </c>
      <c r="H77" s="368"/>
      <c r="I77" s="368"/>
      <c r="J77" s="369"/>
    </row>
    <row r="78" spans="1:10" ht="13.5" customHeight="1">
      <c r="A78" s="95" t="s">
        <v>608</v>
      </c>
      <c r="B78" s="89" t="s">
        <v>4</v>
      </c>
      <c r="C78" s="210">
        <v>152</v>
      </c>
      <c r="D78" s="211">
        <f t="shared" si="5"/>
        <v>178.82352941176472</v>
      </c>
      <c r="E78" s="94"/>
      <c r="G78" s="288" t="s">
        <v>700</v>
      </c>
      <c r="H78" s="89" t="s">
        <v>702</v>
      </c>
      <c r="I78" s="268">
        <v>37.9</v>
      </c>
      <c r="J78" s="244">
        <f>I78/0.901</f>
        <v>42.06437291897891</v>
      </c>
    </row>
    <row r="79" spans="1:10" ht="12" customHeight="1">
      <c r="A79" s="84" t="s">
        <v>295</v>
      </c>
      <c r="B79" s="62" t="s">
        <v>4</v>
      </c>
      <c r="C79" s="208">
        <v>21</v>
      </c>
      <c r="D79" s="211">
        <f t="shared" si="5"/>
        <v>24.705882352941178</v>
      </c>
      <c r="E79" s="77"/>
      <c r="G79" s="288" t="s">
        <v>701</v>
      </c>
      <c r="H79" s="89" t="s">
        <v>702</v>
      </c>
      <c r="I79" s="268">
        <v>29.5</v>
      </c>
      <c r="J79" s="244">
        <f>I79/0.901</f>
        <v>32.74139844617092</v>
      </c>
    </row>
    <row r="80" spans="1:10" ht="12.75">
      <c r="A80" s="412" t="s">
        <v>675</v>
      </c>
      <c r="B80" s="413"/>
      <c r="C80" s="413"/>
      <c r="D80" s="414"/>
      <c r="E80" s="77"/>
      <c r="G80" s="288" t="s">
        <v>703</v>
      </c>
      <c r="H80" s="89" t="s">
        <v>702</v>
      </c>
      <c r="I80" s="373" t="s">
        <v>704</v>
      </c>
      <c r="J80" s="374"/>
    </row>
    <row r="81" spans="1:10" ht="12.75" customHeight="1">
      <c r="A81" s="269" t="s">
        <v>670</v>
      </c>
      <c r="B81" s="67" t="s">
        <v>4</v>
      </c>
      <c r="C81" s="45">
        <v>16170</v>
      </c>
      <c r="D81" s="45">
        <f>C81/0.901</f>
        <v>17946.725860155384</v>
      </c>
      <c r="E81" s="77"/>
      <c r="G81" s="287" t="s">
        <v>705</v>
      </c>
      <c r="H81" s="89" t="s">
        <v>702</v>
      </c>
      <c r="I81" s="375"/>
      <c r="J81" s="376"/>
    </row>
    <row r="82" spans="1:10" ht="12.75">
      <c r="A82" s="269" t="s">
        <v>671</v>
      </c>
      <c r="B82" s="67" t="s">
        <v>4</v>
      </c>
      <c r="C82" s="45">
        <v>19057</v>
      </c>
      <c r="D82" s="45">
        <f>C82/0.901</f>
        <v>21150.943396226416</v>
      </c>
      <c r="E82" s="77"/>
      <c r="G82" s="56" t="s">
        <v>493</v>
      </c>
      <c r="H82" s="89" t="s">
        <v>702</v>
      </c>
      <c r="I82" s="268">
        <v>47</v>
      </c>
      <c r="J82" s="244">
        <f>I82/0.901</f>
        <v>52.16426193118757</v>
      </c>
    </row>
    <row r="83" spans="1:10" ht="12.75">
      <c r="A83" s="189" t="s">
        <v>672</v>
      </c>
      <c r="B83" s="67" t="s">
        <v>4</v>
      </c>
      <c r="C83" s="45">
        <v>18375</v>
      </c>
      <c r="D83" s="45">
        <f>C83/0.901</f>
        <v>20394.00665926748</v>
      </c>
      <c r="E83" s="94"/>
      <c r="G83" s="56" t="s">
        <v>494</v>
      </c>
      <c r="H83" s="89" t="s">
        <v>702</v>
      </c>
      <c r="I83" s="268">
        <v>50</v>
      </c>
      <c r="J83" s="244">
        <f>I83/0.901</f>
        <v>55.49389567147614</v>
      </c>
    </row>
    <row r="84" spans="1:10" ht="12.75">
      <c r="A84" s="189" t="s">
        <v>673</v>
      </c>
      <c r="B84" s="8" t="s">
        <v>4</v>
      </c>
      <c r="C84" s="45">
        <v>23625</v>
      </c>
      <c r="D84" s="45">
        <f>C84/0.901</f>
        <v>26220.865704772474</v>
      </c>
      <c r="E84" s="93"/>
      <c r="G84" s="56" t="s">
        <v>191</v>
      </c>
      <c r="H84" s="89" t="s">
        <v>702</v>
      </c>
      <c r="I84" s="268">
        <v>36.8</v>
      </c>
      <c r="J84" s="244">
        <f>I84/0.901</f>
        <v>40.84350721420643</v>
      </c>
    </row>
    <row r="85" spans="1:11" ht="12.75">
      <c r="A85" s="189" t="s">
        <v>674</v>
      </c>
      <c r="B85" s="8" t="s">
        <v>4</v>
      </c>
      <c r="C85" s="45">
        <v>30375</v>
      </c>
      <c r="D85" s="45">
        <f>C85/0.901</f>
        <v>33712.541620421754</v>
      </c>
      <c r="E85" s="93"/>
      <c r="G85" s="192" t="s">
        <v>171</v>
      </c>
      <c r="H85" s="89" t="s">
        <v>702</v>
      </c>
      <c r="I85" s="292">
        <v>42.4</v>
      </c>
      <c r="J85" s="293">
        <f>I85/0.901</f>
        <v>47.05882352941176</v>
      </c>
      <c r="K85" s="112"/>
    </row>
    <row r="86" spans="1:11" ht="12.75">
      <c r="A86" s="165"/>
      <c r="B86" s="87"/>
      <c r="C86" s="87"/>
      <c r="D86" s="166"/>
      <c r="E86" s="93"/>
      <c r="G86" s="286"/>
      <c r="H86" s="80"/>
      <c r="I86" s="83"/>
      <c r="J86" s="83"/>
      <c r="K86" s="112"/>
    </row>
    <row r="87" spans="1:11" ht="12.75">
      <c r="A87" s="165"/>
      <c r="B87" s="87"/>
      <c r="C87" s="87"/>
      <c r="D87" s="166"/>
      <c r="E87" s="93"/>
      <c r="G87" s="284"/>
      <c r="H87" s="284"/>
      <c r="I87" s="284"/>
      <c r="J87" s="284"/>
      <c r="K87" s="112"/>
    </row>
    <row r="88" spans="1:11" ht="12.75">
      <c r="A88" s="165"/>
      <c r="B88" s="87"/>
      <c r="C88" s="87"/>
      <c r="D88" s="166"/>
      <c r="E88" s="93"/>
      <c r="G88" s="285"/>
      <c r="H88" s="285"/>
      <c r="I88" s="285"/>
      <c r="J88" s="285"/>
      <c r="K88" s="112"/>
    </row>
    <row r="89" spans="1:11" ht="12.75">
      <c r="A89" s="165"/>
      <c r="B89" s="87"/>
      <c r="C89" s="87"/>
      <c r="D89" s="167"/>
      <c r="E89" s="93"/>
      <c r="G89" s="191"/>
      <c r="H89" s="87"/>
      <c r="I89" s="197"/>
      <c r="J89" s="198"/>
      <c r="K89" s="112"/>
    </row>
    <row r="90" spans="1:11" ht="12.75">
      <c r="A90" s="165"/>
      <c r="B90" s="87"/>
      <c r="C90" s="87"/>
      <c r="D90" s="166"/>
      <c r="E90" s="93"/>
      <c r="G90" s="191"/>
      <c r="H90" s="87"/>
      <c r="I90" s="197"/>
      <c r="J90" s="198"/>
      <c r="K90" s="112"/>
    </row>
    <row r="91" spans="1:11" ht="12.75">
      <c r="A91" s="165"/>
      <c r="B91" s="87"/>
      <c r="C91" s="87"/>
      <c r="D91" s="166"/>
      <c r="E91" s="93"/>
      <c r="G91" s="191"/>
      <c r="H91" s="87"/>
      <c r="I91" s="197"/>
      <c r="J91" s="198"/>
      <c r="K91" s="112"/>
    </row>
    <row r="92" spans="1:11" ht="12.75">
      <c r="A92" s="165"/>
      <c r="B92" s="87"/>
      <c r="C92" s="87"/>
      <c r="D92" s="166"/>
      <c r="E92" s="93"/>
      <c r="G92" s="191"/>
      <c r="H92" s="87"/>
      <c r="I92" s="197"/>
      <c r="J92" s="198"/>
      <c r="K92" s="112"/>
    </row>
    <row r="93" spans="1:11" ht="12.75">
      <c r="A93" s="165"/>
      <c r="B93" s="87"/>
      <c r="C93" s="87"/>
      <c r="D93" s="166"/>
      <c r="E93" s="93"/>
      <c r="G93" s="112"/>
      <c r="H93" s="112"/>
      <c r="I93" s="112"/>
      <c r="J93" s="112"/>
      <c r="K93" s="112"/>
    </row>
    <row r="94" spans="1:11" ht="12.75">
      <c r="A94" s="165"/>
      <c r="B94" s="87"/>
      <c r="C94" s="87"/>
      <c r="D94" s="166"/>
      <c r="E94" s="93"/>
      <c r="G94" s="112"/>
      <c r="H94" s="112"/>
      <c r="I94" s="112"/>
      <c r="J94" s="112"/>
      <c r="K94" s="112"/>
    </row>
    <row r="95" spans="1:11" ht="12.75">
      <c r="A95" s="165"/>
      <c r="B95" s="87"/>
      <c r="C95" s="87"/>
      <c r="D95" s="166"/>
      <c r="E95" s="93"/>
      <c r="G95" s="112"/>
      <c r="H95" s="112"/>
      <c r="I95" s="112"/>
      <c r="J95" s="112"/>
      <c r="K95" s="112"/>
    </row>
    <row r="96" spans="1:11" ht="12.75">
      <c r="A96" s="165"/>
      <c r="B96" s="87"/>
      <c r="C96" s="87"/>
      <c r="D96" s="166"/>
      <c r="G96" s="170"/>
      <c r="H96" s="90"/>
      <c r="I96" s="171"/>
      <c r="J96" s="190"/>
      <c r="K96" s="112"/>
    </row>
    <row r="97" spans="1:11" ht="12.75">
      <c r="A97" s="165"/>
      <c r="B97" s="87"/>
      <c r="C97" s="87"/>
      <c r="D97" s="166"/>
      <c r="G97" s="170"/>
      <c r="H97" s="90"/>
      <c r="I97" s="171"/>
      <c r="J97" s="190"/>
      <c r="K97" s="112"/>
    </row>
    <row r="98" spans="1:11" ht="12.75">
      <c r="A98" s="165"/>
      <c r="B98" s="87"/>
      <c r="C98" s="87"/>
      <c r="D98" s="166"/>
      <c r="G98" s="170"/>
      <c r="H98" s="90"/>
      <c r="I98" s="171"/>
      <c r="J98" s="190"/>
      <c r="K98" s="112"/>
    </row>
    <row r="99" spans="1:11" ht="12.75">
      <c r="A99" s="165"/>
      <c r="B99" s="87"/>
      <c r="C99" s="87"/>
      <c r="D99" s="166"/>
      <c r="G99" s="170"/>
      <c r="H99" s="90"/>
      <c r="I99" s="171"/>
      <c r="J99" s="190"/>
      <c r="K99" s="112"/>
    </row>
    <row r="100" spans="1:11" ht="12.75">
      <c r="A100" s="165"/>
      <c r="B100" s="87"/>
      <c r="C100" s="87"/>
      <c r="D100" s="166"/>
      <c r="G100" s="170"/>
      <c r="H100" s="90"/>
      <c r="I100" s="171"/>
      <c r="J100" s="190"/>
      <c r="K100" s="112"/>
    </row>
    <row r="101" spans="1:11" ht="12.75">
      <c r="A101" s="165"/>
      <c r="B101" s="87"/>
      <c r="C101" s="87"/>
      <c r="D101" s="166"/>
      <c r="G101" s="170"/>
      <c r="H101" s="90"/>
      <c r="I101" s="171"/>
      <c r="J101" s="190"/>
      <c r="K101" s="112"/>
    </row>
    <row r="102" spans="1:11" ht="12.75">
      <c r="A102" s="165"/>
      <c r="B102" s="87"/>
      <c r="C102" s="87"/>
      <c r="D102" s="166"/>
      <c r="G102" s="170"/>
      <c r="H102" s="90"/>
      <c r="I102" s="171"/>
      <c r="J102" s="190"/>
      <c r="K102" s="112"/>
    </row>
    <row r="103" spans="1:11" ht="12.75">
      <c r="A103" s="165"/>
      <c r="B103" s="87"/>
      <c r="C103" s="87"/>
      <c r="D103" s="166"/>
      <c r="G103" s="170"/>
      <c r="H103" s="90"/>
      <c r="I103" s="171"/>
      <c r="J103" s="190"/>
      <c r="K103" s="112"/>
    </row>
    <row r="104" spans="1:10" ht="12.75">
      <c r="A104" s="165"/>
      <c r="B104" s="87"/>
      <c r="C104" s="87"/>
      <c r="D104" s="166"/>
      <c r="G104" s="170"/>
      <c r="H104" s="90"/>
      <c r="I104" s="171"/>
      <c r="J104" s="190"/>
    </row>
    <row r="105" spans="1:10" ht="12.75">
      <c r="A105" s="165"/>
      <c r="B105" s="87"/>
      <c r="C105" s="87"/>
      <c r="D105" s="166"/>
      <c r="G105" s="165"/>
      <c r="H105" s="87"/>
      <c r="I105" s="166"/>
      <c r="J105" s="190"/>
    </row>
    <row r="106" spans="1:10" ht="12.75">
      <c r="A106" s="112"/>
      <c r="B106" s="112"/>
      <c r="C106" s="112"/>
      <c r="D106" s="112"/>
      <c r="G106" s="112"/>
      <c r="H106" s="112"/>
      <c r="I106" s="112"/>
      <c r="J106" s="112"/>
    </row>
    <row r="107" spans="1:10" ht="12.75">
      <c r="A107" s="112"/>
      <c r="B107" s="112"/>
      <c r="C107" s="112"/>
      <c r="D107" s="112"/>
      <c r="G107" s="112"/>
      <c r="H107" s="112"/>
      <c r="I107" s="112"/>
      <c r="J107" s="112"/>
    </row>
    <row r="108" spans="1:10" ht="12.75">
      <c r="A108" s="112"/>
      <c r="B108" s="112"/>
      <c r="C108" s="112"/>
      <c r="D108" s="112"/>
      <c r="G108" s="112"/>
      <c r="H108" s="112"/>
      <c r="I108" s="112"/>
      <c r="J108" s="112"/>
    </row>
    <row r="109" spans="1:10" ht="12.75">
      <c r="A109" s="112"/>
      <c r="B109" s="112"/>
      <c r="C109" s="112"/>
      <c r="D109" s="112"/>
      <c r="G109" s="112"/>
      <c r="H109" s="112"/>
      <c r="I109" s="112"/>
      <c r="J109" s="112"/>
    </row>
    <row r="110" spans="1:10" ht="12.75">
      <c r="A110" s="112"/>
      <c r="B110" s="112"/>
      <c r="C110" s="112"/>
      <c r="D110" s="112"/>
      <c r="G110" s="112"/>
      <c r="H110" s="112"/>
      <c r="I110" s="112"/>
      <c r="J110" s="112"/>
    </row>
    <row r="111" spans="1:10" ht="12.75">
      <c r="A111" s="112"/>
      <c r="B111" s="112"/>
      <c r="C111" s="112"/>
      <c r="D111" s="112"/>
      <c r="G111" s="112"/>
      <c r="H111" s="112"/>
      <c r="I111" s="112"/>
      <c r="J111" s="112"/>
    </row>
    <row r="112" spans="1:10" ht="12.75">
      <c r="A112" s="112"/>
      <c r="B112" s="112"/>
      <c r="C112" s="112"/>
      <c r="D112" s="112"/>
      <c r="G112" s="112"/>
      <c r="H112" s="112"/>
      <c r="I112" s="112"/>
      <c r="J112" s="112"/>
    </row>
    <row r="113" spans="1:4" ht="12.75">
      <c r="A113" s="112"/>
      <c r="B113" s="112"/>
      <c r="C113" s="112"/>
      <c r="D113" s="112"/>
    </row>
    <row r="114" spans="1:4" ht="12.75">
      <c r="A114" s="112"/>
      <c r="B114" s="112"/>
      <c r="C114" s="112"/>
      <c r="D114" s="112"/>
    </row>
    <row r="115" spans="1:4" ht="12.75">
      <c r="A115" s="112"/>
      <c r="B115" s="112"/>
      <c r="C115" s="112"/>
      <c r="D115" s="112"/>
    </row>
    <row r="116" spans="1:4" ht="12.75">
      <c r="A116" s="112"/>
      <c r="B116" s="112"/>
      <c r="C116" s="112"/>
      <c r="D116" s="112"/>
    </row>
    <row r="125" ht="12.75" customHeight="1"/>
  </sheetData>
  <sheetProtection/>
  <mergeCells count="41">
    <mergeCell ref="G70:J70"/>
    <mergeCell ref="A80:D80"/>
    <mergeCell ref="A21:A22"/>
    <mergeCell ref="I68:J68"/>
    <mergeCell ref="B21:B22"/>
    <mergeCell ref="C21:C22"/>
    <mergeCell ref="A1:J1"/>
    <mergeCell ref="A3:J3"/>
    <mergeCell ref="A4:J4"/>
    <mergeCell ref="A5:J5"/>
    <mergeCell ref="A2:J2"/>
    <mergeCell ref="A7:D7"/>
    <mergeCell ref="B19:B20"/>
    <mergeCell ref="A19:A20"/>
    <mergeCell ref="C19:C20"/>
    <mergeCell ref="C17:C18"/>
    <mergeCell ref="G7:J7"/>
    <mergeCell ref="G32:J32"/>
    <mergeCell ref="A29:D29"/>
    <mergeCell ref="A25:D25"/>
    <mergeCell ref="G8:J9"/>
    <mergeCell ref="I80:J81"/>
    <mergeCell ref="I58:J58"/>
    <mergeCell ref="I60:J60"/>
    <mergeCell ref="I62:J62"/>
    <mergeCell ref="I64:J64"/>
    <mergeCell ref="D21:D22"/>
    <mergeCell ref="D23:D24"/>
    <mergeCell ref="A69:D69"/>
    <mergeCell ref="G33:J35"/>
    <mergeCell ref="G56:J56"/>
    <mergeCell ref="I66:J66"/>
    <mergeCell ref="B17:B18"/>
    <mergeCell ref="D19:D20"/>
    <mergeCell ref="D17:D18"/>
    <mergeCell ref="G77:J77"/>
    <mergeCell ref="A65:D65"/>
    <mergeCell ref="A23:A24"/>
    <mergeCell ref="B23:B24"/>
    <mergeCell ref="C23:C24"/>
    <mergeCell ref="A17:A18"/>
  </mergeCells>
  <hyperlinks>
    <hyperlink ref="G7:J7" r:id="rId1" display="Огнетушители углекислотные Сертификат - ТР ТС 032/2013 Ярпож."/>
    <hyperlink ref="G32:J32" r:id="rId2" display="Огнетушители порошковые "/>
    <hyperlink ref="G56:J56" r:id="rId3" display=" Огнетушители  Воздушно-пенные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74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" sqref="A4:I4"/>
    </sheetView>
  </sheetViews>
  <sheetFormatPr defaultColWidth="9.00390625" defaultRowHeight="12.75"/>
  <cols>
    <col min="1" max="1" width="41.125" style="0" customWidth="1"/>
    <col min="2" max="2" width="4.75390625" style="0" customWidth="1"/>
    <col min="3" max="3" width="7.625" style="0" customWidth="1"/>
    <col min="4" max="4" width="9.625" style="0" customWidth="1"/>
    <col min="5" max="5" width="1.00390625" style="0" customWidth="1"/>
    <col min="6" max="6" width="29.00390625" style="0" customWidth="1"/>
    <col min="7" max="7" width="4.75390625" style="0" customWidth="1"/>
    <col min="8" max="8" width="8.25390625" style="0" customWidth="1"/>
    <col min="9" max="9" width="9.00390625" style="0" customWidth="1"/>
  </cols>
  <sheetData>
    <row r="1" spans="1:9" ht="91.5" customHeight="1">
      <c r="A1" s="298"/>
      <c r="B1" s="298"/>
      <c r="C1" s="298"/>
      <c r="D1" s="298"/>
      <c r="E1" s="298"/>
      <c r="F1" s="298"/>
      <c r="G1" s="298"/>
      <c r="H1" s="298"/>
      <c r="I1" s="298"/>
    </row>
    <row r="2" spans="1:9" ht="15.75" customHeight="1">
      <c r="A2" s="390" t="s">
        <v>108</v>
      </c>
      <c r="B2" s="391"/>
      <c r="C2" s="391"/>
      <c r="D2" s="391"/>
      <c r="E2" s="391"/>
      <c r="F2" s="391"/>
      <c r="G2" s="391"/>
      <c r="H2" s="391"/>
      <c r="I2" s="392"/>
    </row>
    <row r="3" spans="1:9" ht="12.75" customHeight="1">
      <c r="A3" s="385" t="s">
        <v>692</v>
      </c>
      <c r="B3" s="386"/>
      <c r="C3" s="386"/>
      <c r="D3" s="386"/>
      <c r="E3" s="386"/>
      <c r="F3" s="386"/>
      <c r="G3" s="386"/>
      <c r="H3" s="386"/>
      <c r="I3" s="387"/>
    </row>
    <row r="4" spans="1:9" ht="15.75" customHeight="1">
      <c r="A4" s="302" t="s">
        <v>736</v>
      </c>
      <c r="B4" s="439"/>
      <c r="C4" s="439"/>
      <c r="D4" s="439"/>
      <c r="E4" s="439"/>
      <c r="F4" s="439"/>
      <c r="G4" s="439"/>
      <c r="H4" s="439"/>
      <c r="I4" s="440"/>
    </row>
    <row r="5" spans="1:9" ht="12.75" customHeight="1">
      <c r="A5" s="441" t="s">
        <v>364</v>
      </c>
      <c r="B5" s="441"/>
      <c r="C5" s="441"/>
      <c r="D5" s="441"/>
      <c r="E5" s="441"/>
      <c r="F5" s="441"/>
      <c r="G5" s="441"/>
      <c r="H5" s="441"/>
      <c r="I5" s="441"/>
    </row>
    <row r="6" spans="1:9" ht="12" customHeight="1">
      <c r="A6" s="31" t="s">
        <v>0</v>
      </c>
      <c r="B6" s="31" t="s">
        <v>1</v>
      </c>
      <c r="C6" s="31" t="s">
        <v>461</v>
      </c>
      <c r="D6" s="31" t="s">
        <v>277</v>
      </c>
      <c r="E6" s="28"/>
      <c r="F6" s="31" t="s">
        <v>0</v>
      </c>
      <c r="G6" s="31" t="s">
        <v>1</v>
      </c>
      <c r="H6" s="31" t="s">
        <v>461</v>
      </c>
      <c r="I6" s="31" t="s">
        <v>277</v>
      </c>
    </row>
    <row r="7" spans="1:9" ht="12" customHeight="1">
      <c r="A7" s="52" t="s">
        <v>148</v>
      </c>
      <c r="B7" s="53"/>
      <c r="C7" s="53"/>
      <c r="D7" s="53"/>
      <c r="E7" s="28"/>
      <c r="F7" s="430" t="s">
        <v>55</v>
      </c>
      <c r="G7" s="431"/>
      <c r="H7" s="431"/>
      <c r="I7" s="432"/>
    </row>
    <row r="8" spans="1:9" ht="12" customHeight="1">
      <c r="A8" s="43" t="s">
        <v>340</v>
      </c>
      <c r="B8" s="8" t="s">
        <v>4</v>
      </c>
      <c r="C8" s="290">
        <v>4880</v>
      </c>
      <c r="D8" s="182">
        <f>C8/0.901</f>
        <v>5416.204217536071</v>
      </c>
      <c r="E8" s="61"/>
      <c r="F8" s="425" t="s">
        <v>3</v>
      </c>
      <c r="G8" s="428"/>
      <c r="H8" s="428"/>
      <c r="I8" s="429"/>
    </row>
    <row r="9" spans="1:9" ht="12" customHeight="1">
      <c r="A9" s="43" t="s">
        <v>341</v>
      </c>
      <c r="B9" s="8" t="s">
        <v>4</v>
      </c>
      <c r="C9" s="290">
        <v>5048</v>
      </c>
      <c r="D9" s="182">
        <f aca="true" t="shared" si="0" ref="D9:D20">C9/0.901</f>
        <v>5602.663706992231</v>
      </c>
      <c r="E9" s="61"/>
      <c r="F9" s="43" t="s">
        <v>562</v>
      </c>
      <c r="G9" s="8" t="s">
        <v>4</v>
      </c>
      <c r="H9" s="238">
        <v>94</v>
      </c>
      <c r="I9" s="182">
        <f>H9/0.901</f>
        <v>104.32852386237514</v>
      </c>
    </row>
    <row r="10" spans="1:9" ht="12" customHeight="1">
      <c r="A10" s="43" t="s">
        <v>149</v>
      </c>
      <c r="B10" s="8" t="s">
        <v>4</v>
      </c>
      <c r="C10" s="290">
        <v>5216</v>
      </c>
      <c r="D10" s="182">
        <f t="shared" si="0"/>
        <v>5789.12319644839</v>
      </c>
      <c r="E10" s="61"/>
      <c r="F10" s="43" t="s">
        <v>179</v>
      </c>
      <c r="G10" s="8" t="s">
        <v>4</v>
      </c>
      <c r="H10" s="238">
        <v>220</v>
      </c>
      <c r="I10" s="182">
        <f>H10/0.901</f>
        <v>244.173140954495</v>
      </c>
    </row>
    <row r="11" spans="1:9" ht="12" customHeight="1">
      <c r="A11" s="43" t="s">
        <v>150</v>
      </c>
      <c r="B11" s="8" t="s">
        <v>4</v>
      </c>
      <c r="C11" s="290">
        <v>5339</v>
      </c>
      <c r="D11" s="182">
        <f t="shared" si="0"/>
        <v>5925.638179800222</v>
      </c>
      <c r="E11" s="61"/>
      <c r="F11" s="43" t="s">
        <v>80</v>
      </c>
      <c r="G11" s="8" t="s">
        <v>4</v>
      </c>
      <c r="H11" s="702">
        <v>28</v>
      </c>
      <c r="I11" s="182">
        <f aca="true" t="shared" si="1" ref="I11:I20">H11/0.901</f>
        <v>31.076581576026637</v>
      </c>
    </row>
    <row r="12" spans="1:9" ht="12" customHeight="1">
      <c r="A12" s="43" t="s">
        <v>151</v>
      </c>
      <c r="B12" s="8" t="s">
        <v>4</v>
      </c>
      <c r="C12" s="290">
        <v>5596</v>
      </c>
      <c r="D12" s="182">
        <f t="shared" si="0"/>
        <v>6210.87680355161</v>
      </c>
      <c r="E12" s="61"/>
      <c r="F12" s="43" t="s">
        <v>69</v>
      </c>
      <c r="G12" s="8" t="s">
        <v>4</v>
      </c>
      <c r="H12" s="238">
        <v>47</v>
      </c>
      <c r="I12" s="182">
        <f t="shared" si="1"/>
        <v>52.16426193118757</v>
      </c>
    </row>
    <row r="13" spans="1:9" ht="12" customHeight="1">
      <c r="A13" s="43" t="s">
        <v>152</v>
      </c>
      <c r="B13" s="8" t="s">
        <v>4</v>
      </c>
      <c r="C13" s="290">
        <v>5918</v>
      </c>
      <c r="D13" s="182">
        <f t="shared" si="0"/>
        <v>6568.257491675916</v>
      </c>
      <c r="E13" s="61"/>
      <c r="F13" s="43" t="s">
        <v>70</v>
      </c>
      <c r="G13" s="8" t="s">
        <v>4</v>
      </c>
      <c r="H13" s="702">
        <v>82</v>
      </c>
      <c r="I13" s="182">
        <f t="shared" si="1"/>
        <v>91.00998890122086</v>
      </c>
    </row>
    <row r="14" spans="1:9" ht="12" customHeight="1">
      <c r="A14" s="43" t="s">
        <v>153</v>
      </c>
      <c r="B14" s="58" t="s">
        <v>4</v>
      </c>
      <c r="C14" s="270">
        <v>5918</v>
      </c>
      <c r="D14" s="182">
        <f t="shared" si="0"/>
        <v>6568.257491675916</v>
      </c>
      <c r="E14" s="61"/>
      <c r="F14" s="43" t="s">
        <v>238</v>
      </c>
      <c r="G14" s="8" t="s">
        <v>88</v>
      </c>
      <c r="H14" s="702">
        <v>50</v>
      </c>
      <c r="I14" s="182">
        <f t="shared" si="1"/>
        <v>55.49389567147614</v>
      </c>
    </row>
    <row r="15" spans="1:9" ht="12" customHeight="1">
      <c r="A15" s="43" t="s">
        <v>154</v>
      </c>
      <c r="B15" s="58" t="s">
        <v>4</v>
      </c>
      <c r="C15" s="270">
        <v>6492</v>
      </c>
      <c r="D15" s="182">
        <f t="shared" si="0"/>
        <v>7205.327413984462</v>
      </c>
      <c r="E15" s="61"/>
      <c r="F15" s="43" t="s">
        <v>239</v>
      </c>
      <c r="G15" s="8" t="s">
        <v>88</v>
      </c>
      <c r="H15" s="702">
        <v>82</v>
      </c>
      <c r="I15" s="182">
        <f t="shared" si="1"/>
        <v>91.00998890122086</v>
      </c>
    </row>
    <row r="16" spans="1:9" ht="12" customHeight="1">
      <c r="A16" s="43" t="s">
        <v>155</v>
      </c>
      <c r="B16" s="58" t="s">
        <v>4</v>
      </c>
      <c r="C16" s="270">
        <v>6766</v>
      </c>
      <c r="D16" s="182">
        <f t="shared" si="0"/>
        <v>7509.433962264151</v>
      </c>
      <c r="E16" s="61"/>
      <c r="F16" s="43" t="s">
        <v>240</v>
      </c>
      <c r="G16" s="8" t="s">
        <v>4</v>
      </c>
      <c r="H16" s="702">
        <v>128</v>
      </c>
      <c r="I16" s="182">
        <f t="shared" si="1"/>
        <v>142.0643729189789</v>
      </c>
    </row>
    <row r="17" spans="1:9" ht="12" customHeight="1">
      <c r="A17" s="43" t="s">
        <v>156</v>
      </c>
      <c r="B17" s="58" t="s">
        <v>4</v>
      </c>
      <c r="C17" s="270">
        <v>7104</v>
      </c>
      <c r="D17" s="182">
        <f t="shared" si="0"/>
        <v>7884.572697003329</v>
      </c>
      <c r="E17" s="61"/>
      <c r="F17" s="43" t="s">
        <v>8</v>
      </c>
      <c r="G17" s="8" t="s">
        <v>4</v>
      </c>
      <c r="H17" s="702">
        <v>158</v>
      </c>
      <c r="I17" s="182">
        <f t="shared" si="1"/>
        <v>175.3607103218646</v>
      </c>
    </row>
    <row r="18" spans="1:9" ht="12" customHeight="1">
      <c r="A18" s="43" t="s">
        <v>157</v>
      </c>
      <c r="B18" s="58" t="s">
        <v>4</v>
      </c>
      <c r="C18" s="270">
        <v>7443</v>
      </c>
      <c r="D18" s="182">
        <f t="shared" si="0"/>
        <v>8260.821309655938</v>
      </c>
      <c r="E18" s="61"/>
      <c r="F18" s="43" t="s">
        <v>9</v>
      </c>
      <c r="G18" s="8" t="s">
        <v>4</v>
      </c>
      <c r="H18" s="702">
        <v>265</v>
      </c>
      <c r="I18" s="182">
        <f t="shared" si="1"/>
        <v>294.11764705882354</v>
      </c>
    </row>
    <row r="19" spans="1:9" ht="12" customHeight="1">
      <c r="A19" s="43" t="s">
        <v>158</v>
      </c>
      <c r="B19" s="58" t="s">
        <v>4</v>
      </c>
      <c r="C19" s="270">
        <v>7629</v>
      </c>
      <c r="D19" s="182">
        <f t="shared" si="0"/>
        <v>8467.258601553829</v>
      </c>
      <c r="E19" s="61"/>
      <c r="F19" s="43" t="s">
        <v>95</v>
      </c>
      <c r="G19" s="8" t="s">
        <v>4</v>
      </c>
      <c r="H19" s="703">
        <v>363</v>
      </c>
      <c r="I19" s="182">
        <f t="shared" si="1"/>
        <v>402.88568257491676</v>
      </c>
    </row>
    <row r="20" spans="1:9" ht="12" customHeight="1">
      <c r="A20" s="43" t="s">
        <v>159</v>
      </c>
      <c r="B20" s="58" t="s">
        <v>4</v>
      </c>
      <c r="C20" s="270">
        <v>7815</v>
      </c>
      <c r="D20" s="182">
        <f t="shared" si="0"/>
        <v>8673.69589345172</v>
      </c>
      <c r="E20" s="61"/>
      <c r="F20" s="43" t="s">
        <v>96</v>
      </c>
      <c r="G20" s="8" t="s">
        <v>4</v>
      </c>
      <c r="H20" s="703">
        <v>544</v>
      </c>
      <c r="I20" s="182">
        <f t="shared" si="1"/>
        <v>603.7735849056604</v>
      </c>
    </row>
    <row r="21" spans="1:9" ht="12" customHeight="1">
      <c r="A21" s="415" t="s">
        <v>160</v>
      </c>
      <c r="B21" s="416"/>
      <c r="C21" s="416"/>
      <c r="D21" s="416"/>
      <c r="E21" s="28"/>
      <c r="F21" s="433" t="s">
        <v>109</v>
      </c>
      <c r="G21" s="434"/>
      <c r="H21" s="434"/>
      <c r="I21" s="435"/>
    </row>
    <row r="22" spans="1:9" ht="12" customHeight="1">
      <c r="A22" s="54" t="s">
        <v>161</v>
      </c>
      <c r="B22" s="103" t="s">
        <v>4</v>
      </c>
      <c r="C22" s="291">
        <v>990</v>
      </c>
      <c r="D22" s="181">
        <f>C22/0.901</f>
        <v>1098.7791342952275</v>
      </c>
      <c r="E22" s="61"/>
      <c r="F22" s="104" t="s">
        <v>180</v>
      </c>
      <c r="G22" s="105" t="s">
        <v>4</v>
      </c>
      <c r="H22" s="237">
        <v>265</v>
      </c>
      <c r="I22" s="212">
        <f>H22/0.901</f>
        <v>294.11764705882354</v>
      </c>
    </row>
    <row r="23" spans="1:9" ht="12" customHeight="1">
      <c r="A23" s="54" t="s">
        <v>342</v>
      </c>
      <c r="B23" s="58" t="s">
        <v>4</v>
      </c>
      <c r="C23" s="109">
        <v>1588</v>
      </c>
      <c r="D23" s="181">
        <f>C23/0.901</f>
        <v>1762.486126526082</v>
      </c>
      <c r="E23" s="61"/>
      <c r="F23" s="104" t="s">
        <v>106</v>
      </c>
      <c r="G23" s="105" t="s">
        <v>4</v>
      </c>
      <c r="H23" s="704">
        <v>29</v>
      </c>
      <c r="I23" s="212">
        <f aca="true" t="shared" si="2" ref="I23:I33">H23/0.901</f>
        <v>32.18645948945616</v>
      </c>
    </row>
    <row r="24" spans="1:9" ht="12" customHeight="1">
      <c r="A24" s="54" t="s">
        <v>343</v>
      </c>
      <c r="B24" s="58" t="s">
        <v>4</v>
      </c>
      <c r="C24" s="109">
        <v>2076</v>
      </c>
      <c r="D24" s="181">
        <f>C24/0.901</f>
        <v>2304.1065482796894</v>
      </c>
      <c r="E24" s="61"/>
      <c r="F24" s="43" t="s">
        <v>10</v>
      </c>
      <c r="G24" s="8" t="s">
        <v>4</v>
      </c>
      <c r="H24" s="702">
        <v>60</v>
      </c>
      <c r="I24" s="212">
        <f t="shared" si="2"/>
        <v>66.59267480577137</v>
      </c>
    </row>
    <row r="25" spans="1:9" ht="12" customHeight="1">
      <c r="A25" s="54" t="s">
        <v>169</v>
      </c>
      <c r="B25" s="58" t="s">
        <v>4</v>
      </c>
      <c r="C25" s="109">
        <v>3053</v>
      </c>
      <c r="D25" s="181">
        <f>C25/0.901</f>
        <v>3388.4572697003327</v>
      </c>
      <c r="E25" s="61"/>
      <c r="F25" s="43" t="s">
        <v>107</v>
      </c>
      <c r="G25" s="8" t="s">
        <v>4</v>
      </c>
      <c r="H25" s="702">
        <v>29</v>
      </c>
      <c r="I25" s="212">
        <f t="shared" si="2"/>
        <v>32.18645948945616</v>
      </c>
    </row>
    <row r="26" spans="1:9" ht="12" customHeight="1">
      <c r="A26" s="54" t="s">
        <v>162</v>
      </c>
      <c r="B26" s="58" t="s">
        <v>4</v>
      </c>
      <c r="C26" s="109">
        <v>4605</v>
      </c>
      <c r="D26" s="181">
        <f>C26/0.901</f>
        <v>5110.987791342952</v>
      </c>
      <c r="E26" s="61"/>
      <c r="F26" s="43" t="s">
        <v>11</v>
      </c>
      <c r="G26" s="8" t="s">
        <v>4</v>
      </c>
      <c r="H26" s="702">
        <v>62</v>
      </c>
      <c r="I26" s="212">
        <f t="shared" si="2"/>
        <v>68.81243063263041</v>
      </c>
    </row>
    <row r="27" spans="1:9" ht="12" customHeight="1">
      <c r="A27" s="415" t="s">
        <v>44</v>
      </c>
      <c r="B27" s="421"/>
      <c r="C27" s="421"/>
      <c r="D27" s="422"/>
      <c r="E27" s="61"/>
      <c r="F27" s="43" t="s">
        <v>241</v>
      </c>
      <c r="G27" s="8" t="s">
        <v>4</v>
      </c>
      <c r="H27" s="702">
        <v>93</v>
      </c>
      <c r="I27" s="212">
        <f t="shared" si="2"/>
        <v>103.2186459489456</v>
      </c>
    </row>
    <row r="28" spans="1:9" ht="12" customHeight="1">
      <c r="A28" s="40" t="s">
        <v>45</v>
      </c>
      <c r="B28" s="58" t="s">
        <v>4</v>
      </c>
      <c r="C28" s="109">
        <v>3371</v>
      </c>
      <c r="D28" s="181">
        <f>C28/0.901</f>
        <v>3741.398446170921</v>
      </c>
      <c r="E28" s="61"/>
      <c r="F28" s="43" t="s">
        <v>242</v>
      </c>
      <c r="G28" s="8" t="s">
        <v>4</v>
      </c>
      <c r="H28" s="702">
        <v>107</v>
      </c>
      <c r="I28" s="212">
        <f t="shared" si="2"/>
        <v>118.75693673695893</v>
      </c>
    </row>
    <row r="29" spans="1:9" ht="12" customHeight="1">
      <c r="A29" s="55" t="s">
        <v>46</v>
      </c>
      <c r="B29" s="58" t="s">
        <v>4</v>
      </c>
      <c r="C29" s="109">
        <v>3519</v>
      </c>
      <c r="D29" s="181">
        <f aca="true" t="shared" si="3" ref="D29:D44">C29/0.901</f>
        <v>3905.6603773584907</v>
      </c>
      <c r="E29" s="61"/>
      <c r="F29" s="43" t="s">
        <v>12</v>
      </c>
      <c r="G29" s="8" t="s">
        <v>4</v>
      </c>
      <c r="H29" s="702">
        <v>123</v>
      </c>
      <c r="I29" s="212">
        <f t="shared" si="2"/>
        <v>136.5149833518313</v>
      </c>
    </row>
    <row r="30" spans="1:9" ht="12" customHeight="1">
      <c r="A30" s="55" t="s">
        <v>414</v>
      </c>
      <c r="B30" s="58" t="s">
        <v>4</v>
      </c>
      <c r="C30" s="417" t="s">
        <v>593</v>
      </c>
      <c r="D30" s="418"/>
      <c r="E30" s="61"/>
      <c r="F30" s="43" t="s">
        <v>13</v>
      </c>
      <c r="G30" s="8" t="s">
        <v>4</v>
      </c>
      <c r="H30" s="702">
        <v>137</v>
      </c>
      <c r="I30" s="212">
        <f t="shared" si="2"/>
        <v>152.0532741398446</v>
      </c>
    </row>
    <row r="31" spans="1:9" ht="12" customHeight="1">
      <c r="A31" s="55" t="s">
        <v>104</v>
      </c>
      <c r="B31" s="58" t="s">
        <v>4</v>
      </c>
      <c r="C31" s="109">
        <v>18672</v>
      </c>
      <c r="D31" s="181">
        <f t="shared" si="3"/>
        <v>20723.640399556047</v>
      </c>
      <c r="E31" s="61"/>
      <c r="F31" s="43" t="s">
        <v>14</v>
      </c>
      <c r="G31" s="8" t="s">
        <v>4</v>
      </c>
      <c r="H31" s="238">
        <v>188</v>
      </c>
      <c r="I31" s="212">
        <f t="shared" si="2"/>
        <v>208.65704772475027</v>
      </c>
    </row>
    <row r="32" spans="1:9" ht="12" customHeight="1">
      <c r="A32" s="55" t="s">
        <v>6</v>
      </c>
      <c r="B32" s="58" t="s">
        <v>4</v>
      </c>
      <c r="C32" s="109">
        <v>1973</v>
      </c>
      <c r="D32" s="181">
        <f t="shared" si="3"/>
        <v>2189.789123196448</v>
      </c>
      <c r="E32" s="61"/>
      <c r="F32" s="43" t="s">
        <v>15</v>
      </c>
      <c r="G32" s="8" t="s">
        <v>4</v>
      </c>
      <c r="H32" s="702">
        <v>271</v>
      </c>
      <c r="I32" s="212">
        <f t="shared" si="2"/>
        <v>300.77691453940065</v>
      </c>
    </row>
    <row r="33" spans="1:9" ht="12" customHeight="1">
      <c r="A33" s="55" t="s">
        <v>687</v>
      </c>
      <c r="B33" s="58" t="s">
        <v>4</v>
      </c>
      <c r="C33" s="109">
        <v>944</v>
      </c>
      <c r="D33" s="181">
        <f t="shared" si="3"/>
        <v>1047.7247502774694</v>
      </c>
      <c r="E33" s="61"/>
      <c r="F33" s="43" t="s">
        <v>87</v>
      </c>
      <c r="G33" s="8" t="s">
        <v>4</v>
      </c>
      <c r="H33" s="702">
        <v>428</v>
      </c>
      <c r="I33" s="212">
        <f t="shared" si="2"/>
        <v>475.02774694783574</v>
      </c>
    </row>
    <row r="34" spans="1:9" ht="12" customHeight="1">
      <c r="A34" s="55" t="s">
        <v>117</v>
      </c>
      <c r="B34" s="58" t="s">
        <v>4</v>
      </c>
      <c r="C34" s="109">
        <v>1065</v>
      </c>
      <c r="D34" s="181">
        <f t="shared" si="3"/>
        <v>1182.0199778024416</v>
      </c>
      <c r="E34" s="61"/>
      <c r="F34" s="425" t="s">
        <v>17</v>
      </c>
      <c r="G34" s="428"/>
      <c r="H34" s="428"/>
      <c r="I34" s="429"/>
    </row>
    <row r="35" spans="1:9" ht="12" customHeight="1">
      <c r="A35" s="55" t="s">
        <v>31</v>
      </c>
      <c r="B35" s="58" t="s">
        <v>4</v>
      </c>
      <c r="C35" s="109">
        <v>1380</v>
      </c>
      <c r="D35" s="181">
        <f t="shared" si="3"/>
        <v>1531.6315205327414</v>
      </c>
      <c r="E35" s="61"/>
      <c r="F35" s="43" t="s">
        <v>345</v>
      </c>
      <c r="G35" s="8" t="s">
        <v>4</v>
      </c>
      <c r="H35" s="237">
        <v>138</v>
      </c>
      <c r="I35" s="182">
        <f>H35/0.901</f>
        <v>153.16315205327413</v>
      </c>
    </row>
    <row r="36" spans="1:9" ht="12" customHeight="1">
      <c r="A36" s="55" t="s">
        <v>5</v>
      </c>
      <c r="B36" s="58" t="s">
        <v>4</v>
      </c>
      <c r="C36" s="109">
        <v>1650</v>
      </c>
      <c r="D36" s="181">
        <f t="shared" si="3"/>
        <v>1831.2985571587126</v>
      </c>
      <c r="E36" s="61"/>
      <c r="F36" s="43" t="s">
        <v>346</v>
      </c>
      <c r="G36" s="8" t="s">
        <v>4</v>
      </c>
      <c r="H36" s="702">
        <v>80</v>
      </c>
      <c r="I36" s="182">
        <f aca="true" t="shared" si="4" ref="I36:I46">H36/0.901</f>
        <v>88.79023307436182</v>
      </c>
    </row>
    <row r="37" spans="1:9" ht="12" customHeight="1">
      <c r="A37" s="55" t="s">
        <v>612</v>
      </c>
      <c r="B37" s="58" t="s">
        <v>4</v>
      </c>
      <c r="C37" s="109">
        <v>3239</v>
      </c>
      <c r="D37" s="181">
        <f t="shared" si="3"/>
        <v>3594.8945615982243</v>
      </c>
      <c r="E37" s="61"/>
      <c r="F37" s="43" t="s">
        <v>347</v>
      </c>
      <c r="G37" s="8" t="s">
        <v>4</v>
      </c>
      <c r="H37" s="702">
        <v>110</v>
      </c>
      <c r="I37" s="182">
        <f t="shared" si="4"/>
        <v>122.0865704772475</v>
      </c>
    </row>
    <row r="38" spans="1:9" ht="12" customHeight="1">
      <c r="A38" s="55" t="s">
        <v>7</v>
      </c>
      <c r="B38" s="58" t="s">
        <v>4</v>
      </c>
      <c r="C38" s="109">
        <v>5482</v>
      </c>
      <c r="D38" s="181">
        <f t="shared" si="3"/>
        <v>6084.350721420644</v>
      </c>
      <c r="E38" s="61"/>
      <c r="F38" s="43" t="s">
        <v>348</v>
      </c>
      <c r="G38" s="8" t="s">
        <v>4</v>
      </c>
      <c r="H38" s="702">
        <v>148</v>
      </c>
      <c r="I38" s="182">
        <f t="shared" si="4"/>
        <v>164.26193118756936</v>
      </c>
    </row>
    <row r="39" spans="1:9" ht="12" customHeight="1">
      <c r="A39" s="55" t="s">
        <v>47</v>
      </c>
      <c r="B39" s="58" t="s">
        <v>4</v>
      </c>
      <c r="C39" s="109">
        <v>4195</v>
      </c>
      <c r="D39" s="181">
        <f t="shared" si="3"/>
        <v>4655.937846836848</v>
      </c>
      <c r="E39" s="61"/>
      <c r="F39" s="43" t="s">
        <v>349</v>
      </c>
      <c r="G39" s="8" t="s">
        <v>4</v>
      </c>
      <c r="H39" s="702">
        <v>259</v>
      </c>
      <c r="I39" s="182">
        <f t="shared" si="4"/>
        <v>287.45837957824637</v>
      </c>
    </row>
    <row r="40" spans="1:9" ht="12" customHeight="1">
      <c r="A40" s="55" t="s">
        <v>48</v>
      </c>
      <c r="B40" s="58" t="s">
        <v>4</v>
      </c>
      <c r="C40" s="109">
        <v>4859</v>
      </c>
      <c r="D40" s="181">
        <f t="shared" si="3"/>
        <v>5392.896781354051</v>
      </c>
      <c r="E40" s="61"/>
      <c r="F40" s="43" t="s">
        <v>350</v>
      </c>
      <c r="G40" s="8" t="s">
        <v>4</v>
      </c>
      <c r="H40" s="702">
        <v>328</v>
      </c>
      <c r="I40" s="182">
        <f t="shared" si="4"/>
        <v>364.03995560488346</v>
      </c>
    </row>
    <row r="41" spans="1:9" ht="12" customHeight="1">
      <c r="A41" s="107" t="s">
        <v>170</v>
      </c>
      <c r="B41" s="58" t="s">
        <v>4</v>
      </c>
      <c r="C41" s="709">
        <v>1076</v>
      </c>
      <c r="D41" s="181">
        <f t="shared" si="3"/>
        <v>1194.2286348501664</v>
      </c>
      <c r="E41" s="61"/>
      <c r="F41" s="43" t="s">
        <v>56</v>
      </c>
      <c r="G41" s="8" t="s">
        <v>4</v>
      </c>
      <c r="H41" s="702">
        <v>504</v>
      </c>
      <c r="I41" s="182">
        <f t="shared" si="4"/>
        <v>559.3784683684795</v>
      </c>
    </row>
    <row r="42" spans="1:9" ht="12" customHeight="1">
      <c r="A42" s="107" t="s">
        <v>164</v>
      </c>
      <c r="B42" s="58" t="s">
        <v>4</v>
      </c>
      <c r="C42" s="709">
        <v>1532</v>
      </c>
      <c r="D42" s="181">
        <f t="shared" si="3"/>
        <v>1700.3329633740289</v>
      </c>
      <c r="E42" s="61"/>
      <c r="F42" s="43" t="s">
        <v>244</v>
      </c>
      <c r="G42" s="8" t="s">
        <v>4</v>
      </c>
      <c r="H42" s="702">
        <v>205</v>
      </c>
      <c r="I42" s="182">
        <f t="shared" si="4"/>
        <v>227.52497225305217</v>
      </c>
    </row>
    <row r="43" spans="1:9" ht="12" customHeight="1">
      <c r="A43" s="107" t="s">
        <v>165</v>
      </c>
      <c r="B43" s="58" t="s">
        <v>4</v>
      </c>
      <c r="C43" s="709">
        <v>4700</v>
      </c>
      <c r="D43" s="181">
        <f t="shared" si="3"/>
        <v>5216.426193118757</v>
      </c>
      <c r="E43" s="61"/>
      <c r="F43" s="43" t="s">
        <v>16</v>
      </c>
      <c r="G43" s="8" t="s">
        <v>4</v>
      </c>
      <c r="H43" s="702">
        <v>234</v>
      </c>
      <c r="I43" s="182">
        <f t="shared" si="4"/>
        <v>259.7114317425083</v>
      </c>
    </row>
    <row r="44" spans="1:9" ht="12" customHeight="1">
      <c r="A44" s="43" t="s">
        <v>163</v>
      </c>
      <c r="B44" s="58" t="s">
        <v>4</v>
      </c>
      <c r="C44" s="709">
        <v>6417</v>
      </c>
      <c r="D44" s="181">
        <f t="shared" si="3"/>
        <v>7122.086570477248</v>
      </c>
      <c r="E44" s="61"/>
      <c r="F44" s="43" t="s">
        <v>245</v>
      </c>
      <c r="G44" s="8" t="s">
        <v>4</v>
      </c>
      <c r="H44" s="702">
        <v>283</v>
      </c>
      <c r="I44" s="182">
        <f t="shared" si="4"/>
        <v>314.09544950055493</v>
      </c>
    </row>
    <row r="45" spans="1:9" ht="12" customHeight="1">
      <c r="A45" s="415" t="s">
        <v>173</v>
      </c>
      <c r="B45" s="421"/>
      <c r="C45" s="421"/>
      <c r="D45" s="422"/>
      <c r="E45" s="61"/>
      <c r="F45" s="43" t="s">
        <v>372</v>
      </c>
      <c r="G45" s="8" t="s">
        <v>4</v>
      </c>
      <c r="H45" s="702">
        <v>1134</v>
      </c>
      <c r="I45" s="182">
        <f t="shared" si="4"/>
        <v>1258.6015538290787</v>
      </c>
    </row>
    <row r="46" spans="1:9" ht="12" customHeight="1">
      <c r="A46" s="55" t="s">
        <v>174</v>
      </c>
      <c r="B46" s="20" t="s">
        <v>4</v>
      </c>
      <c r="C46" s="176">
        <v>486</v>
      </c>
      <c r="D46" s="179">
        <f>C46/0.901</f>
        <v>539.400665926748</v>
      </c>
      <c r="E46" s="61"/>
      <c r="F46" s="43" t="s">
        <v>415</v>
      </c>
      <c r="G46" s="8" t="s">
        <v>4</v>
      </c>
      <c r="H46" s="238">
        <v>1237</v>
      </c>
      <c r="I46" s="182">
        <f t="shared" si="4"/>
        <v>1372.9189789123195</v>
      </c>
    </row>
    <row r="47" spans="1:9" ht="12" customHeight="1">
      <c r="A47" s="55" t="s">
        <v>175</v>
      </c>
      <c r="B47" s="20" t="s">
        <v>4</v>
      </c>
      <c r="C47" s="176">
        <v>690</v>
      </c>
      <c r="D47" s="179">
        <f aca="true" t="shared" si="5" ref="D47:D55">C47/0.901</f>
        <v>765.8157602663707</v>
      </c>
      <c r="E47" s="61"/>
      <c r="F47" s="425" t="s">
        <v>59</v>
      </c>
      <c r="G47" s="426"/>
      <c r="H47" s="426"/>
      <c r="I47" s="427"/>
    </row>
    <row r="48" spans="1:9" ht="12" customHeight="1">
      <c r="A48" s="55" t="s">
        <v>176</v>
      </c>
      <c r="B48" s="20" t="s">
        <v>4</v>
      </c>
      <c r="C48" s="176">
        <v>780</v>
      </c>
      <c r="D48" s="179">
        <f t="shared" si="5"/>
        <v>865.7047724750278</v>
      </c>
      <c r="E48" s="61"/>
      <c r="F48" s="43" t="s">
        <v>78</v>
      </c>
      <c r="G48" s="8" t="s">
        <v>4</v>
      </c>
      <c r="H48" s="705">
        <v>23</v>
      </c>
      <c r="I48" s="182">
        <f>H48/0.901</f>
        <v>25.527192008879023</v>
      </c>
    </row>
    <row r="49" spans="1:9" ht="12" customHeight="1">
      <c r="A49" s="55" t="s">
        <v>79</v>
      </c>
      <c r="B49" s="20" t="s">
        <v>4</v>
      </c>
      <c r="C49" s="176">
        <v>160</v>
      </c>
      <c r="D49" s="179">
        <f t="shared" si="5"/>
        <v>177.58046614872364</v>
      </c>
      <c r="E49" s="61"/>
      <c r="F49" s="43" t="s">
        <v>81</v>
      </c>
      <c r="G49" s="8" t="s">
        <v>4</v>
      </c>
      <c r="H49" s="177">
        <v>62</v>
      </c>
      <c r="I49" s="182">
        <f aca="true" t="shared" si="6" ref="I49:I59">H49/0.901</f>
        <v>68.81243063263041</v>
      </c>
    </row>
    <row r="50" spans="1:9" ht="12" customHeight="1">
      <c r="A50" s="55" t="s">
        <v>172</v>
      </c>
      <c r="B50" s="20" t="s">
        <v>4</v>
      </c>
      <c r="C50" s="176">
        <v>291</v>
      </c>
      <c r="D50" s="179">
        <f t="shared" si="5"/>
        <v>322.9744728079911</v>
      </c>
      <c r="E50" s="61"/>
      <c r="F50" s="43" t="s">
        <v>71</v>
      </c>
      <c r="G50" s="8" t="s">
        <v>4</v>
      </c>
      <c r="H50" s="705">
        <v>44</v>
      </c>
      <c r="I50" s="182">
        <f t="shared" si="6"/>
        <v>48.834628190899</v>
      </c>
    </row>
    <row r="51" spans="1:9" ht="12" customHeight="1">
      <c r="A51" s="55" t="s">
        <v>36</v>
      </c>
      <c r="B51" s="20" t="s">
        <v>4</v>
      </c>
      <c r="C51" s="176">
        <v>144</v>
      </c>
      <c r="D51" s="179">
        <f t="shared" si="5"/>
        <v>159.82241953385127</v>
      </c>
      <c r="E51" s="61"/>
      <c r="F51" s="43" t="s">
        <v>82</v>
      </c>
      <c r="G51" s="8" t="s">
        <v>4</v>
      </c>
      <c r="H51" s="705">
        <v>101</v>
      </c>
      <c r="I51" s="182">
        <f t="shared" si="6"/>
        <v>112.09766925638179</v>
      </c>
    </row>
    <row r="52" spans="1:9" ht="12" customHeight="1">
      <c r="A52" s="55" t="s">
        <v>37</v>
      </c>
      <c r="B52" s="20" t="s">
        <v>4</v>
      </c>
      <c r="C52" s="176">
        <v>246</v>
      </c>
      <c r="D52" s="179">
        <f t="shared" si="5"/>
        <v>273.0299667036626</v>
      </c>
      <c r="E52" s="61"/>
      <c r="F52" s="43" t="s">
        <v>118</v>
      </c>
      <c r="G52" s="8" t="s">
        <v>4</v>
      </c>
      <c r="H52" s="705">
        <v>44</v>
      </c>
      <c r="I52" s="182">
        <f t="shared" si="6"/>
        <v>48.834628190899</v>
      </c>
    </row>
    <row r="53" spans="1:9" ht="12" customHeight="1">
      <c r="A53" s="108" t="s">
        <v>413</v>
      </c>
      <c r="B53" s="20" t="s">
        <v>4</v>
      </c>
      <c r="C53" s="176">
        <v>3565</v>
      </c>
      <c r="D53" s="179">
        <f t="shared" si="5"/>
        <v>3956.7147613762486</v>
      </c>
      <c r="E53" s="61"/>
      <c r="F53" s="43" t="s">
        <v>83</v>
      </c>
      <c r="G53" s="8" t="s">
        <v>4</v>
      </c>
      <c r="H53" s="177">
        <v>92</v>
      </c>
      <c r="I53" s="182">
        <f t="shared" si="6"/>
        <v>102.10876803551609</v>
      </c>
    </row>
    <row r="54" spans="1:9" ht="12" customHeight="1">
      <c r="A54" s="108" t="s">
        <v>416</v>
      </c>
      <c r="B54" s="20" t="s">
        <v>4</v>
      </c>
      <c r="C54" s="176">
        <v>4905</v>
      </c>
      <c r="D54" s="179">
        <f t="shared" si="5"/>
        <v>5443.951165371809</v>
      </c>
      <c r="E54" s="68"/>
      <c r="F54" s="43" t="s">
        <v>84</v>
      </c>
      <c r="G54" s="8" t="s">
        <v>4</v>
      </c>
      <c r="H54" s="705">
        <v>220</v>
      </c>
      <c r="I54" s="182">
        <f t="shared" si="6"/>
        <v>244.173140954495</v>
      </c>
    </row>
    <row r="55" spans="1:9" ht="12" customHeight="1">
      <c r="A55" s="108" t="s">
        <v>264</v>
      </c>
      <c r="B55" s="20" t="s">
        <v>4</v>
      </c>
      <c r="C55" s="176">
        <v>7160</v>
      </c>
      <c r="D55" s="179">
        <f t="shared" si="5"/>
        <v>7946.725860155383</v>
      </c>
      <c r="E55" s="68"/>
      <c r="F55" s="43" t="s">
        <v>72</v>
      </c>
      <c r="G55" s="8" t="s">
        <v>4</v>
      </c>
      <c r="H55" s="708">
        <v>850</v>
      </c>
      <c r="I55" s="182">
        <f t="shared" si="6"/>
        <v>943.3962264150944</v>
      </c>
    </row>
    <row r="56" spans="1:9" ht="12" customHeight="1">
      <c r="A56" s="415" t="s">
        <v>62</v>
      </c>
      <c r="B56" s="423"/>
      <c r="C56" s="423"/>
      <c r="D56" s="424"/>
      <c r="E56" s="68"/>
      <c r="F56" s="43" t="s">
        <v>73</v>
      </c>
      <c r="G56" s="8" t="s">
        <v>4</v>
      </c>
      <c r="H56" s="705">
        <v>956</v>
      </c>
      <c r="I56" s="182">
        <f t="shared" si="6"/>
        <v>1061.0432852386236</v>
      </c>
    </row>
    <row r="57" spans="1:9" ht="12" customHeight="1">
      <c r="A57" s="107" t="s">
        <v>63</v>
      </c>
      <c r="B57" s="107" t="s">
        <v>110</v>
      </c>
      <c r="C57" s="709">
        <v>2923</v>
      </c>
      <c r="D57" s="181">
        <f>C57/0.95</f>
        <v>3076.842105263158</v>
      </c>
      <c r="E57" s="68"/>
      <c r="F57" s="43" t="s">
        <v>74</v>
      </c>
      <c r="G57" s="8" t="s">
        <v>4</v>
      </c>
      <c r="H57" s="708">
        <v>1005</v>
      </c>
      <c r="I57" s="182">
        <f t="shared" si="6"/>
        <v>1115.4273029966703</v>
      </c>
    </row>
    <row r="58" spans="1:9" ht="12" customHeight="1">
      <c r="A58" s="107" t="s">
        <v>86</v>
      </c>
      <c r="B58" s="58" t="s">
        <v>4</v>
      </c>
      <c r="C58" s="709">
        <v>3274</v>
      </c>
      <c r="D58" s="181">
        <f>C58/0.95</f>
        <v>3446.315789473684</v>
      </c>
      <c r="E58" s="68"/>
      <c r="F58" s="43" t="s">
        <v>75</v>
      </c>
      <c r="G58" s="8" t="s">
        <v>4</v>
      </c>
      <c r="H58" s="705">
        <v>1176</v>
      </c>
      <c r="I58" s="182">
        <f t="shared" si="6"/>
        <v>1305.2164261931187</v>
      </c>
    </row>
    <row r="59" spans="1:9" ht="12" customHeight="1">
      <c r="A59" s="107" t="s">
        <v>64</v>
      </c>
      <c r="B59" s="58" t="s">
        <v>4</v>
      </c>
      <c r="C59" s="709">
        <v>15783</v>
      </c>
      <c r="D59" s="181">
        <f>C59/0.95</f>
        <v>16613.684210526317</v>
      </c>
      <c r="E59" s="68"/>
      <c r="F59" s="43" t="s">
        <v>85</v>
      </c>
      <c r="G59" s="8" t="s">
        <v>4</v>
      </c>
      <c r="H59" s="705">
        <v>1522</v>
      </c>
      <c r="I59" s="182">
        <f t="shared" si="6"/>
        <v>1689.2341842397336</v>
      </c>
    </row>
    <row r="60" spans="1:9" ht="12" customHeight="1">
      <c r="A60" s="436" t="s">
        <v>228</v>
      </c>
      <c r="B60" s="437"/>
      <c r="C60" s="437"/>
      <c r="D60" s="438"/>
      <c r="E60" s="68"/>
      <c r="F60" s="43" t="s">
        <v>279</v>
      </c>
      <c r="G60" s="8" t="s">
        <v>4</v>
      </c>
      <c r="H60" s="705">
        <v>17850</v>
      </c>
      <c r="I60" s="182">
        <f aca="true" t="shared" si="7" ref="I60:I67">H60/0.95</f>
        <v>18789.473684210527</v>
      </c>
    </row>
    <row r="61" spans="1:9" ht="12" customHeight="1">
      <c r="A61" s="55" t="s">
        <v>224</v>
      </c>
      <c r="B61" s="8" t="s">
        <v>4</v>
      </c>
      <c r="C61" s="246">
        <v>11.5</v>
      </c>
      <c r="D61" s="179">
        <f>C61/0.95</f>
        <v>12.105263157894738</v>
      </c>
      <c r="E61" s="68"/>
      <c r="F61" s="43" t="s">
        <v>351</v>
      </c>
      <c r="G61" s="8" t="s">
        <v>4</v>
      </c>
      <c r="H61" s="705">
        <v>19761</v>
      </c>
      <c r="I61" s="182">
        <f t="shared" si="7"/>
        <v>20801.052631578947</v>
      </c>
    </row>
    <row r="62" spans="1:9" ht="12" customHeight="1">
      <c r="A62" s="55" t="s">
        <v>225</v>
      </c>
      <c r="B62" s="8" t="s">
        <v>4</v>
      </c>
      <c r="C62" s="246">
        <v>23</v>
      </c>
      <c r="D62" s="179">
        <f aca="true" t="shared" si="8" ref="D62:D67">C62/0.95</f>
        <v>24.210526315789476</v>
      </c>
      <c r="E62" s="68"/>
      <c r="F62" s="43" t="s">
        <v>278</v>
      </c>
      <c r="G62" s="8" t="s">
        <v>4</v>
      </c>
      <c r="H62" s="705">
        <v>19761</v>
      </c>
      <c r="I62" s="182">
        <f t="shared" si="7"/>
        <v>20801.052631578947</v>
      </c>
    </row>
    <row r="63" spans="1:9" ht="12.75">
      <c r="A63" s="55" t="s">
        <v>226</v>
      </c>
      <c r="B63" s="8" t="s">
        <v>4</v>
      </c>
      <c r="C63" s="246">
        <v>32.5</v>
      </c>
      <c r="D63" s="179">
        <f t="shared" si="8"/>
        <v>34.21052631578947</v>
      </c>
      <c r="E63" s="34"/>
      <c r="F63" s="43" t="s">
        <v>352</v>
      </c>
      <c r="G63" s="8" t="s">
        <v>4</v>
      </c>
      <c r="H63" s="706">
        <v>21567</v>
      </c>
      <c r="I63" s="182">
        <f t="shared" si="7"/>
        <v>22702.105263157897</v>
      </c>
    </row>
    <row r="64" spans="1:9" ht="11.25" customHeight="1">
      <c r="A64" s="55" t="s">
        <v>232</v>
      </c>
      <c r="B64" s="8" t="s">
        <v>4</v>
      </c>
      <c r="C64" s="246">
        <v>48</v>
      </c>
      <c r="D64" s="179">
        <f t="shared" si="8"/>
        <v>50.526315789473685</v>
      </c>
      <c r="E64" s="34"/>
      <c r="F64" s="43" t="s">
        <v>92</v>
      </c>
      <c r="G64" s="58" t="s">
        <v>4</v>
      </c>
      <c r="H64" s="706">
        <v>2310</v>
      </c>
      <c r="I64" s="182">
        <f t="shared" si="7"/>
        <v>2431.5789473684213</v>
      </c>
    </row>
    <row r="65" spans="1:9" ht="11.25" customHeight="1">
      <c r="A65" s="55" t="s">
        <v>233</v>
      </c>
      <c r="B65" s="8" t="s">
        <v>4</v>
      </c>
      <c r="C65" s="246">
        <v>72</v>
      </c>
      <c r="D65" s="179">
        <f t="shared" si="8"/>
        <v>75.78947368421053</v>
      </c>
      <c r="E65" s="34"/>
      <c r="F65" s="54" t="s">
        <v>93</v>
      </c>
      <c r="G65" s="58" t="s">
        <v>4</v>
      </c>
      <c r="H65" s="707">
        <v>609</v>
      </c>
      <c r="I65" s="182">
        <f t="shared" si="7"/>
        <v>641.0526315789474</v>
      </c>
    </row>
    <row r="66" spans="1:9" ht="11.25" customHeight="1">
      <c r="A66" s="127" t="s">
        <v>234</v>
      </c>
      <c r="B66" s="148" t="s">
        <v>4</v>
      </c>
      <c r="C66" s="247">
        <v>105</v>
      </c>
      <c r="D66" s="179">
        <f t="shared" si="8"/>
        <v>110.52631578947368</v>
      </c>
      <c r="E66" s="34"/>
      <c r="F66" s="135" t="s">
        <v>91</v>
      </c>
      <c r="G66" s="131" t="s">
        <v>4</v>
      </c>
      <c r="H66" s="707">
        <v>16485</v>
      </c>
      <c r="I66" s="182">
        <f t="shared" si="7"/>
        <v>17352.63157894737</v>
      </c>
    </row>
    <row r="67" spans="1:9" ht="12" customHeight="1">
      <c r="A67" s="55" t="s">
        <v>235</v>
      </c>
      <c r="B67" s="58" t="s">
        <v>4</v>
      </c>
      <c r="C67" s="109">
        <v>178</v>
      </c>
      <c r="D67" s="179">
        <f t="shared" si="8"/>
        <v>187.3684210526316</v>
      </c>
      <c r="E67" s="101"/>
      <c r="F67" s="107" t="s">
        <v>483</v>
      </c>
      <c r="G67" s="58" t="s">
        <v>4</v>
      </c>
      <c r="H67" s="707">
        <v>22995</v>
      </c>
      <c r="I67" s="182">
        <f t="shared" si="7"/>
        <v>24205.263157894737</v>
      </c>
    </row>
    <row r="68" spans="1:9" ht="12.75">
      <c r="A68" s="124"/>
      <c r="B68" s="113"/>
      <c r="C68" s="113"/>
      <c r="D68" s="83"/>
      <c r="E68" s="114"/>
      <c r="F68" s="48"/>
      <c r="G68" s="113"/>
      <c r="H68" s="113"/>
      <c r="I68" s="115"/>
    </row>
    <row r="69" spans="1:9" ht="12.75" customHeight="1">
      <c r="A69" s="79"/>
      <c r="B69" s="113"/>
      <c r="C69" s="113"/>
      <c r="D69" s="91"/>
      <c r="F69" s="48"/>
      <c r="G69" s="113"/>
      <c r="H69" s="113"/>
      <c r="I69" s="115"/>
    </row>
    <row r="70" spans="1:9" ht="12.75">
      <c r="A70" s="48"/>
      <c r="B70" s="113"/>
      <c r="C70" s="113"/>
      <c r="D70" s="91"/>
      <c r="I70" s="34"/>
    </row>
    <row r="71" spans="1:4" ht="12.75">
      <c r="A71" s="48"/>
      <c r="B71" s="113"/>
      <c r="C71" s="113"/>
      <c r="D71" s="91"/>
    </row>
    <row r="72" spans="1:4" ht="12.75">
      <c r="A72" s="419"/>
      <c r="B72" s="420"/>
      <c r="C72" s="420"/>
      <c r="D72" s="420"/>
    </row>
    <row r="73" spans="1:4" ht="12.75">
      <c r="A73" s="79"/>
      <c r="B73" s="132"/>
      <c r="C73" s="132"/>
      <c r="D73" s="133"/>
    </row>
    <row r="74" spans="1:4" ht="12.75">
      <c r="A74" s="134"/>
      <c r="B74" s="132"/>
      <c r="C74" s="132"/>
      <c r="D74" s="133"/>
    </row>
    <row r="75" spans="1:4" ht="12.75">
      <c r="A75" s="79"/>
      <c r="B75" s="132"/>
      <c r="C75" s="132"/>
      <c r="D75" s="133"/>
    </row>
    <row r="76" spans="1:4" ht="12.75">
      <c r="A76" s="79"/>
      <c r="B76" s="132"/>
      <c r="C76" s="132"/>
      <c r="D76" s="133"/>
    </row>
    <row r="77" spans="1:4" ht="12.75">
      <c r="A77" s="79"/>
      <c r="B77" s="80"/>
      <c r="C77" s="80"/>
      <c r="D77" s="81"/>
    </row>
    <row r="78" spans="1:4" ht="12.75">
      <c r="A78" s="79"/>
      <c r="B78" s="80"/>
      <c r="C78" s="80"/>
      <c r="D78" s="81"/>
    </row>
    <row r="79" spans="1:4" ht="12.75">
      <c r="A79" s="79"/>
      <c r="B79" s="128"/>
      <c r="C79" s="128"/>
      <c r="D79" s="81"/>
    </row>
    <row r="80" spans="1:4" ht="12.75">
      <c r="A80" s="79"/>
      <c r="B80" s="128"/>
      <c r="C80" s="128"/>
      <c r="D80" s="81"/>
    </row>
    <row r="81" spans="1:4" ht="12.75">
      <c r="A81" s="79"/>
      <c r="B81" s="128"/>
      <c r="C81" s="128"/>
      <c r="D81" s="81"/>
    </row>
  </sheetData>
  <sheetProtection/>
  <mergeCells count="17">
    <mergeCell ref="F8:I8"/>
    <mergeCell ref="F7:I7"/>
    <mergeCell ref="F21:I21"/>
    <mergeCell ref="F34:I34"/>
    <mergeCell ref="A60:D60"/>
    <mergeCell ref="A1:I1"/>
    <mergeCell ref="A3:I3"/>
    <mergeCell ref="A4:I4"/>
    <mergeCell ref="A5:I5"/>
    <mergeCell ref="A2:I2"/>
    <mergeCell ref="A21:D21"/>
    <mergeCell ref="C30:D30"/>
    <mergeCell ref="A72:D72"/>
    <mergeCell ref="A27:D27"/>
    <mergeCell ref="A56:D56"/>
    <mergeCell ref="F47:I47"/>
    <mergeCell ref="A45:D4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view="pageBreakPreview" zoomScaleSheetLayoutView="100" zoomScalePageLayoutView="0" workbookViewId="0" topLeftCell="A1">
      <pane ySplit="6" topLeftCell="A7" activePane="bottomLeft" state="frozen"/>
      <selection pane="topLeft" activeCell="L29" sqref="L29"/>
      <selection pane="bottomLeft" activeCell="A4" sqref="A4:R4"/>
    </sheetView>
  </sheetViews>
  <sheetFormatPr defaultColWidth="9.00390625" defaultRowHeight="12.75"/>
  <cols>
    <col min="1" max="1" width="22.25390625" style="0" customWidth="1"/>
    <col min="2" max="2" width="11.875" style="0" customWidth="1"/>
    <col min="3" max="3" width="7.875" style="0" customWidth="1"/>
    <col min="4" max="4" width="4.875" style="0" customWidth="1"/>
    <col min="5" max="5" width="1.00390625" style="0" customWidth="1"/>
    <col min="6" max="6" width="3.75390625" style="0" customWidth="1"/>
    <col min="7" max="8" width="4.375" style="0" customWidth="1"/>
    <col min="9" max="9" width="3.625" style="0" customWidth="1"/>
    <col min="10" max="10" width="0.875" style="0" customWidth="1"/>
    <col min="11" max="11" width="6.75390625" style="0" customWidth="1"/>
    <col min="12" max="13" width="9.25390625" style="0" customWidth="1"/>
    <col min="14" max="14" width="8.375" style="0" customWidth="1"/>
    <col min="15" max="15" width="0.2421875" style="0" hidden="1" customWidth="1"/>
    <col min="16" max="16" width="6.00390625" style="0" customWidth="1"/>
    <col min="17" max="17" width="11.00390625" style="0" customWidth="1"/>
    <col min="18" max="18" width="8.375" style="0" customWidth="1"/>
  </cols>
  <sheetData>
    <row r="1" spans="1:18" s="23" customFormat="1" ht="90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18" s="23" customFormat="1" ht="15" customHeight="1">
      <c r="A2" s="334" t="s">
        <v>111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18" s="23" customFormat="1" ht="13.5">
      <c r="A3" s="299" t="s">
        <v>691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</row>
    <row r="4" spans="1:18" ht="12.75" customHeight="1">
      <c r="A4" s="302" t="s">
        <v>738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539"/>
      <c r="M4" s="539"/>
      <c r="N4" s="540"/>
      <c r="O4" s="540"/>
      <c r="P4" s="540"/>
      <c r="Q4" s="540"/>
      <c r="R4" s="541"/>
    </row>
    <row r="5" spans="1:18" ht="12.75" customHeight="1">
      <c r="A5" s="542" t="s">
        <v>361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4"/>
      <c r="O5" s="544"/>
      <c r="P5" s="544"/>
      <c r="Q5" s="544"/>
      <c r="R5" s="544"/>
    </row>
    <row r="6" spans="1:18" ht="12" customHeight="1">
      <c r="A6" s="11" t="s">
        <v>18</v>
      </c>
      <c r="B6" s="12" t="s">
        <v>20</v>
      </c>
      <c r="C6" s="545" t="s">
        <v>21</v>
      </c>
      <c r="D6" s="550"/>
      <c r="E6" s="551" t="s">
        <v>22</v>
      </c>
      <c r="F6" s="551"/>
      <c r="G6" s="552"/>
      <c r="H6" s="545" t="s">
        <v>23</v>
      </c>
      <c r="I6" s="545"/>
      <c r="J6" s="545"/>
      <c r="K6" s="545"/>
      <c r="L6" s="12" t="s">
        <v>24</v>
      </c>
      <c r="M6" s="12" t="s">
        <v>460</v>
      </c>
      <c r="N6" s="12" t="s">
        <v>277</v>
      </c>
      <c r="O6" s="12"/>
      <c r="P6" s="545" t="s">
        <v>25</v>
      </c>
      <c r="Q6" s="545"/>
      <c r="R6" s="546"/>
    </row>
    <row r="7" spans="1:18" ht="12" customHeight="1">
      <c r="A7" s="547" t="s">
        <v>243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9"/>
    </row>
    <row r="8" spans="1:18" ht="12" customHeight="1">
      <c r="A8" s="528" t="s">
        <v>712</v>
      </c>
      <c r="B8" s="157" t="s">
        <v>126</v>
      </c>
      <c r="C8" s="536" t="s">
        <v>26</v>
      </c>
      <c r="D8" s="538"/>
      <c r="E8" s="536" t="s">
        <v>30</v>
      </c>
      <c r="F8" s="537"/>
      <c r="G8" s="538"/>
      <c r="H8" s="536" t="s">
        <v>32</v>
      </c>
      <c r="I8" s="537"/>
      <c r="J8" s="537"/>
      <c r="K8" s="538"/>
      <c r="L8" s="158" t="s">
        <v>28</v>
      </c>
      <c r="M8" s="711">
        <v>965</v>
      </c>
      <c r="N8" s="214">
        <f aca="true" t="shared" si="0" ref="N8:N26">M8/0.901</f>
        <v>1071.0321864594894</v>
      </c>
      <c r="O8" s="159"/>
      <c r="P8" s="530" t="s">
        <v>734</v>
      </c>
      <c r="Q8" s="531"/>
      <c r="R8" s="532"/>
    </row>
    <row r="9" spans="1:18" ht="12" customHeight="1">
      <c r="A9" s="529"/>
      <c r="B9" s="62" t="s">
        <v>127</v>
      </c>
      <c r="C9" s="455" t="s">
        <v>26</v>
      </c>
      <c r="D9" s="457"/>
      <c r="E9" s="455" t="s">
        <v>30</v>
      </c>
      <c r="F9" s="456"/>
      <c r="G9" s="457"/>
      <c r="H9" s="455" t="s">
        <v>32</v>
      </c>
      <c r="I9" s="456"/>
      <c r="J9" s="456"/>
      <c r="K9" s="457"/>
      <c r="L9" s="110" t="s">
        <v>29</v>
      </c>
      <c r="M9" s="711">
        <v>1004</v>
      </c>
      <c r="N9" s="214">
        <f t="shared" si="0"/>
        <v>1114.3174250832408</v>
      </c>
      <c r="O9" s="70"/>
      <c r="P9" s="530"/>
      <c r="Q9" s="531"/>
      <c r="R9" s="532"/>
    </row>
    <row r="10" spans="1:18" ht="12" customHeight="1">
      <c r="A10" s="451" t="s">
        <v>713</v>
      </c>
      <c r="B10" s="62" t="s">
        <v>126</v>
      </c>
      <c r="C10" s="455" t="s">
        <v>26</v>
      </c>
      <c r="D10" s="457"/>
      <c r="E10" s="455" t="s">
        <v>27</v>
      </c>
      <c r="F10" s="456"/>
      <c r="G10" s="457"/>
      <c r="H10" s="455" t="s">
        <v>32</v>
      </c>
      <c r="I10" s="456"/>
      <c r="J10" s="456"/>
      <c r="K10" s="457"/>
      <c r="L10" s="110" t="s">
        <v>28</v>
      </c>
      <c r="M10" s="711">
        <v>1031</v>
      </c>
      <c r="N10" s="214">
        <f t="shared" si="0"/>
        <v>1144.284128745838</v>
      </c>
      <c r="O10" s="70"/>
      <c r="P10" s="530"/>
      <c r="Q10" s="531"/>
      <c r="R10" s="532"/>
    </row>
    <row r="11" spans="1:18" ht="12" customHeight="1">
      <c r="A11" s="452"/>
      <c r="B11" s="62" t="s">
        <v>127</v>
      </c>
      <c r="C11" s="455" t="s">
        <v>26</v>
      </c>
      <c r="D11" s="457"/>
      <c r="E11" s="455" t="s">
        <v>27</v>
      </c>
      <c r="F11" s="456"/>
      <c r="G11" s="457"/>
      <c r="H11" s="455" t="s">
        <v>32</v>
      </c>
      <c r="I11" s="456"/>
      <c r="J11" s="456"/>
      <c r="K11" s="457"/>
      <c r="L11" s="110" t="s">
        <v>29</v>
      </c>
      <c r="M11" s="711">
        <v>1070</v>
      </c>
      <c r="N11" s="214">
        <f t="shared" si="0"/>
        <v>1187.5693673695894</v>
      </c>
      <c r="O11" s="70"/>
      <c r="P11" s="533"/>
      <c r="Q11" s="534"/>
      <c r="R11" s="535"/>
    </row>
    <row r="12" spans="1:18" ht="12" customHeight="1">
      <c r="A12" s="451" t="s">
        <v>714</v>
      </c>
      <c r="B12" s="62" t="s">
        <v>126</v>
      </c>
      <c r="C12" s="455" t="s">
        <v>26</v>
      </c>
      <c r="D12" s="457"/>
      <c r="E12" s="455" t="s">
        <v>30</v>
      </c>
      <c r="F12" s="456"/>
      <c r="G12" s="457"/>
      <c r="H12" s="455" t="s">
        <v>33</v>
      </c>
      <c r="I12" s="456"/>
      <c r="J12" s="456"/>
      <c r="K12" s="457"/>
      <c r="L12" s="110" t="s">
        <v>28</v>
      </c>
      <c r="M12" s="711">
        <v>1612</v>
      </c>
      <c r="N12" s="214">
        <f t="shared" si="0"/>
        <v>1789.1231964483907</v>
      </c>
      <c r="O12" s="70"/>
      <c r="P12" s="517" t="s">
        <v>354</v>
      </c>
      <c r="Q12" s="518"/>
      <c r="R12" s="519"/>
    </row>
    <row r="13" spans="1:18" ht="12" customHeight="1">
      <c r="A13" s="452"/>
      <c r="B13" s="62" t="s">
        <v>127</v>
      </c>
      <c r="C13" s="455" t="s">
        <v>26</v>
      </c>
      <c r="D13" s="457"/>
      <c r="E13" s="455" t="s">
        <v>30</v>
      </c>
      <c r="F13" s="456"/>
      <c r="G13" s="457"/>
      <c r="H13" s="455" t="s">
        <v>33</v>
      </c>
      <c r="I13" s="456"/>
      <c r="J13" s="456"/>
      <c r="K13" s="457"/>
      <c r="L13" s="110" t="s">
        <v>29</v>
      </c>
      <c r="M13" s="711">
        <v>1664</v>
      </c>
      <c r="N13" s="214">
        <f t="shared" si="0"/>
        <v>1846.8368479467258</v>
      </c>
      <c r="O13" s="70"/>
      <c r="P13" s="517" t="s">
        <v>354</v>
      </c>
      <c r="Q13" s="518"/>
      <c r="R13" s="519"/>
    </row>
    <row r="14" spans="1:18" ht="12" customHeight="1">
      <c r="A14" s="451" t="s">
        <v>715</v>
      </c>
      <c r="B14" s="62" t="s">
        <v>126</v>
      </c>
      <c r="C14" s="455" t="s">
        <v>26</v>
      </c>
      <c r="D14" s="457"/>
      <c r="E14" s="455" t="s">
        <v>27</v>
      </c>
      <c r="F14" s="456"/>
      <c r="G14" s="457"/>
      <c r="H14" s="455" t="s">
        <v>33</v>
      </c>
      <c r="I14" s="456"/>
      <c r="J14" s="456"/>
      <c r="K14" s="457"/>
      <c r="L14" s="110" t="s">
        <v>28</v>
      </c>
      <c r="M14" s="711">
        <v>1691</v>
      </c>
      <c r="N14" s="214">
        <f t="shared" si="0"/>
        <v>1876.803551609323</v>
      </c>
      <c r="O14" s="70"/>
      <c r="P14" s="517" t="s">
        <v>354</v>
      </c>
      <c r="Q14" s="518"/>
      <c r="R14" s="519"/>
    </row>
    <row r="15" spans="1:18" ht="12" customHeight="1">
      <c r="A15" s="452"/>
      <c r="B15" s="62" t="s">
        <v>127</v>
      </c>
      <c r="C15" s="455" t="s">
        <v>26</v>
      </c>
      <c r="D15" s="457"/>
      <c r="E15" s="455" t="s">
        <v>27</v>
      </c>
      <c r="F15" s="456"/>
      <c r="G15" s="457"/>
      <c r="H15" s="455" t="s">
        <v>33</v>
      </c>
      <c r="I15" s="456"/>
      <c r="J15" s="456"/>
      <c r="K15" s="457"/>
      <c r="L15" s="110" t="s">
        <v>29</v>
      </c>
      <c r="M15" s="711">
        <v>1744</v>
      </c>
      <c r="N15" s="214">
        <f t="shared" si="0"/>
        <v>1935.6270810210876</v>
      </c>
      <c r="O15" s="70"/>
      <c r="P15" s="517" t="s">
        <v>354</v>
      </c>
      <c r="Q15" s="518"/>
      <c r="R15" s="519"/>
    </row>
    <row r="16" spans="1:18" ht="12" customHeight="1">
      <c r="A16" s="451" t="s">
        <v>716</v>
      </c>
      <c r="B16" s="62" t="s">
        <v>126</v>
      </c>
      <c r="C16" s="455" t="s">
        <v>26</v>
      </c>
      <c r="D16" s="457"/>
      <c r="E16" s="455" t="s">
        <v>30</v>
      </c>
      <c r="F16" s="456"/>
      <c r="G16" s="457"/>
      <c r="H16" s="455" t="s">
        <v>256</v>
      </c>
      <c r="I16" s="456"/>
      <c r="J16" s="456"/>
      <c r="K16" s="457"/>
      <c r="L16" s="110" t="s">
        <v>28</v>
      </c>
      <c r="M16" s="294">
        <v>1784</v>
      </c>
      <c r="N16" s="214">
        <f t="shared" si="0"/>
        <v>1980.0221975582685</v>
      </c>
      <c r="O16" s="70"/>
      <c r="P16" s="517" t="s">
        <v>353</v>
      </c>
      <c r="Q16" s="518"/>
      <c r="R16" s="519"/>
    </row>
    <row r="17" spans="1:18" ht="12" customHeight="1">
      <c r="A17" s="452"/>
      <c r="B17" s="62" t="s">
        <v>127</v>
      </c>
      <c r="C17" s="455" t="s">
        <v>26</v>
      </c>
      <c r="D17" s="457"/>
      <c r="E17" s="455" t="s">
        <v>30</v>
      </c>
      <c r="F17" s="456"/>
      <c r="G17" s="457"/>
      <c r="H17" s="455" t="s">
        <v>256</v>
      </c>
      <c r="I17" s="456"/>
      <c r="J17" s="456"/>
      <c r="K17" s="457"/>
      <c r="L17" s="110" t="s">
        <v>29</v>
      </c>
      <c r="M17" s="294">
        <v>1889</v>
      </c>
      <c r="N17" s="214">
        <f t="shared" si="0"/>
        <v>2096.5593784683683</v>
      </c>
      <c r="O17" s="70"/>
      <c r="P17" s="517" t="s">
        <v>353</v>
      </c>
      <c r="Q17" s="518"/>
      <c r="R17" s="519"/>
    </row>
    <row r="18" spans="1:18" ht="12" customHeight="1">
      <c r="A18" s="451" t="s">
        <v>717</v>
      </c>
      <c r="B18" s="62" t="s">
        <v>126</v>
      </c>
      <c r="C18" s="455" t="s">
        <v>26</v>
      </c>
      <c r="D18" s="457"/>
      <c r="E18" s="455" t="s">
        <v>27</v>
      </c>
      <c r="F18" s="456"/>
      <c r="G18" s="457"/>
      <c r="H18" s="455" t="s">
        <v>256</v>
      </c>
      <c r="I18" s="456"/>
      <c r="J18" s="456"/>
      <c r="K18" s="457"/>
      <c r="L18" s="110" t="s">
        <v>28</v>
      </c>
      <c r="M18" s="294">
        <v>1956</v>
      </c>
      <c r="N18" s="214">
        <f t="shared" si="0"/>
        <v>2170.9211986681466</v>
      </c>
      <c r="O18" s="70"/>
      <c r="P18" s="517" t="s">
        <v>353</v>
      </c>
      <c r="Q18" s="518"/>
      <c r="R18" s="519"/>
    </row>
    <row r="19" spans="1:18" ht="12" customHeight="1">
      <c r="A19" s="452"/>
      <c r="B19" s="62" t="s">
        <v>127</v>
      </c>
      <c r="C19" s="455" t="s">
        <v>26</v>
      </c>
      <c r="D19" s="457"/>
      <c r="E19" s="455" t="s">
        <v>27</v>
      </c>
      <c r="F19" s="456"/>
      <c r="G19" s="457"/>
      <c r="H19" s="455" t="s">
        <v>256</v>
      </c>
      <c r="I19" s="456"/>
      <c r="J19" s="456"/>
      <c r="K19" s="457"/>
      <c r="L19" s="110" t="s">
        <v>29</v>
      </c>
      <c r="M19" s="294">
        <v>2061</v>
      </c>
      <c r="N19" s="214">
        <f t="shared" si="0"/>
        <v>2287.4583795782464</v>
      </c>
      <c r="O19" s="70"/>
      <c r="P19" s="517" t="s">
        <v>353</v>
      </c>
      <c r="Q19" s="518"/>
      <c r="R19" s="519"/>
    </row>
    <row r="20" spans="1:18" ht="12" customHeight="1">
      <c r="A20" s="451" t="s">
        <v>718</v>
      </c>
      <c r="B20" s="62" t="s">
        <v>126</v>
      </c>
      <c r="C20" s="453" t="s">
        <v>26</v>
      </c>
      <c r="D20" s="454"/>
      <c r="E20" s="455" t="s">
        <v>30</v>
      </c>
      <c r="F20" s="456"/>
      <c r="G20" s="457"/>
      <c r="H20" s="455" t="s">
        <v>256</v>
      </c>
      <c r="I20" s="456"/>
      <c r="J20" s="456"/>
      <c r="K20" s="457"/>
      <c r="L20" s="111" t="s">
        <v>28</v>
      </c>
      <c r="M20" s="712">
        <v>1974</v>
      </c>
      <c r="N20" s="214">
        <f t="shared" si="0"/>
        <v>2190.8990011098776</v>
      </c>
      <c r="O20" s="70"/>
      <c r="P20" s="466" t="s">
        <v>355</v>
      </c>
      <c r="Q20" s="466"/>
      <c r="R20" s="467"/>
    </row>
    <row r="21" spans="1:18" ht="12" customHeight="1">
      <c r="A21" s="452"/>
      <c r="B21" s="62" t="s">
        <v>127</v>
      </c>
      <c r="C21" s="453" t="s">
        <v>26</v>
      </c>
      <c r="D21" s="454"/>
      <c r="E21" s="455" t="s">
        <v>30</v>
      </c>
      <c r="F21" s="456"/>
      <c r="G21" s="457"/>
      <c r="H21" s="455" t="s">
        <v>256</v>
      </c>
      <c r="I21" s="456"/>
      <c r="J21" s="456"/>
      <c r="K21" s="457"/>
      <c r="L21" s="111" t="s">
        <v>29</v>
      </c>
      <c r="M21" s="712">
        <v>2037</v>
      </c>
      <c r="N21" s="214">
        <f t="shared" si="0"/>
        <v>2260.821309655938</v>
      </c>
      <c r="O21" s="70"/>
      <c r="P21" s="466" t="s">
        <v>355</v>
      </c>
      <c r="Q21" s="466"/>
      <c r="R21" s="467"/>
    </row>
    <row r="22" spans="1:18" ht="12" customHeight="1">
      <c r="A22" s="451" t="s">
        <v>719</v>
      </c>
      <c r="B22" s="62" t="s">
        <v>126</v>
      </c>
      <c r="C22" s="453" t="s">
        <v>26</v>
      </c>
      <c r="D22" s="454"/>
      <c r="E22" s="455" t="s">
        <v>27</v>
      </c>
      <c r="F22" s="456"/>
      <c r="G22" s="457"/>
      <c r="H22" s="455" t="s">
        <v>256</v>
      </c>
      <c r="I22" s="456"/>
      <c r="J22" s="456"/>
      <c r="K22" s="457"/>
      <c r="L22" s="111" t="s">
        <v>28</v>
      </c>
      <c r="M22" s="712">
        <v>2142</v>
      </c>
      <c r="N22" s="214">
        <f t="shared" si="0"/>
        <v>2377.3584905660377</v>
      </c>
      <c r="O22" s="70"/>
      <c r="P22" s="466" t="s">
        <v>355</v>
      </c>
      <c r="Q22" s="466"/>
      <c r="R22" s="467"/>
    </row>
    <row r="23" spans="1:18" ht="12" customHeight="1">
      <c r="A23" s="452"/>
      <c r="B23" s="62" t="s">
        <v>127</v>
      </c>
      <c r="C23" s="453" t="s">
        <v>26</v>
      </c>
      <c r="D23" s="454"/>
      <c r="E23" s="455" t="s">
        <v>27</v>
      </c>
      <c r="F23" s="456"/>
      <c r="G23" s="457"/>
      <c r="H23" s="455" t="s">
        <v>256</v>
      </c>
      <c r="I23" s="456"/>
      <c r="J23" s="456"/>
      <c r="K23" s="457"/>
      <c r="L23" s="111" t="s">
        <v>29</v>
      </c>
      <c r="M23" s="712">
        <v>2205</v>
      </c>
      <c r="N23" s="214">
        <f t="shared" si="0"/>
        <v>2447.2807991120976</v>
      </c>
      <c r="O23" s="70"/>
      <c r="P23" s="466" t="s">
        <v>355</v>
      </c>
      <c r="Q23" s="466"/>
      <c r="R23" s="467"/>
    </row>
    <row r="24" spans="1:18" ht="12" customHeight="1">
      <c r="A24" s="451" t="s">
        <v>720</v>
      </c>
      <c r="B24" s="62" t="s">
        <v>126</v>
      </c>
      <c r="C24" s="453" t="s">
        <v>26</v>
      </c>
      <c r="D24" s="454"/>
      <c r="E24" s="455" t="s">
        <v>30</v>
      </c>
      <c r="F24" s="456"/>
      <c r="G24" s="457"/>
      <c r="H24" s="455" t="s">
        <v>566</v>
      </c>
      <c r="I24" s="456"/>
      <c r="J24" s="456"/>
      <c r="K24" s="457"/>
      <c r="L24" s="111" t="s">
        <v>28</v>
      </c>
      <c r="M24" s="713">
        <v>3160</v>
      </c>
      <c r="N24" s="214">
        <f t="shared" si="0"/>
        <v>3507.214206437292</v>
      </c>
      <c r="O24" s="70"/>
      <c r="P24" s="466" t="s">
        <v>567</v>
      </c>
      <c r="Q24" s="466"/>
      <c r="R24" s="467"/>
    </row>
    <row r="25" spans="1:18" ht="12" customHeight="1">
      <c r="A25" s="452"/>
      <c r="B25" s="62" t="s">
        <v>127</v>
      </c>
      <c r="C25" s="453" t="s">
        <v>26</v>
      </c>
      <c r="D25" s="454"/>
      <c r="E25" s="455" t="s">
        <v>30</v>
      </c>
      <c r="F25" s="456"/>
      <c r="G25" s="457"/>
      <c r="H25" s="455" t="s">
        <v>566</v>
      </c>
      <c r="I25" s="456"/>
      <c r="J25" s="456"/>
      <c r="K25" s="457"/>
      <c r="L25" s="111" t="s">
        <v>29</v>
      </c>
      <c r="M25" s="713">
        <v>3297</v>
      </c>
      <c r="N25" s="214">
        <f t="shared" si="0"/>
        <v>3659.267480577136</v>
      </c>
      <c r="O25" s="70"/>
      <c r="P25" s="466" t="s">
        <v>567</v>
      </c>
      <c r="Q25" s="466"/>
      <c r="R25" s="467"/>
    </row>
    <row r="26" spans="1:18" ht="12" customHeight="1">
      <c r="A26" s="479" t="s">
        <v>441</v>
      </c>
      <c r="B26" s="480"/>
      <c r="C26" s="453" t="s">
        <v>26</v>
      </c>
      <c r="D26" s="454"/>
      <c r="E26" s="455" t="s">
        <v>30</v>
      </c>
      <c r="F26" s="456"/>
      <c r="G26" s="457"/>
      <c r="H26" s="455" t="s">
        <v>440</v>
      </c>
      <c r="I26" s="520"/>
      <c r="J26" s="520"/>
      <c r="K26" s="521"/>
      <c r="L26" s="111" t="s">
        <v>28</v>
      </c>
      <c r="M26" s="713">
        <v>252</v>
      </c>
      <c r="N26" s="214">
        <f t="shared" si="0"/>
        <v>279.68923418423975</v>
      </c>
      <c r="O26" s="70"/>
      <c r="P26" s="516" t="s">
        <v>442</v>
      </c>
      <c r="Q26" s="477"/>
      <c r="R26" s="478"/>
    </row>
    <row r="27" spans="1:18" ht="12" customHeight="1">
      <c r="A27" s="513" t="s">
        <v>94</v>
      </c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5"/>
      <c r="M27" s="515"/>
      <c r="N27" s="515"/>
      <c r="O27" s="514"/>
      <c r="P27" s="514"/>
      <c r="Q27" s="514"/>
      <c r="R27" s="514"/>
    </row>
    <row r="28" spans="1:18" ht="12" customHeight="1">
      <c r="A28" s="71" t="s">
        <v>250</v>
      </c>
      <c r="B28" s="20" t="s">
        <v>105</v>
      </c>
      <c r="C28" s="471" t="s">
        <v>26</v>
      </c>
      <c r="D28" s="472"/>
      <c r="E28" s="473" t="s">
        <v>30</v>
      </c>
      <c r="F28" s="474"/>
      <c r="G28" s="475"/>
      <c r="H28" s="471" t="s">
        <v>626</v>
      </c>
      <c r="I28" s="490"/>
      <c r="J28" s="490"/>
      <c r="K28" s="472"/>
      <c r="L28" s="20" t="s">
        <v>28</v>
      </c>
      <c r="M28" s="714">
        <v>859</v>
      </c>
      <c r="N28" s="213">
        <f>M28/0.901</f>
        <v>953.38512763596</v>
      </c>
      <c r="O28" s="72"/>
      <c r="P28" s="468" t="s">
        <v>253</v>
      </c>
      <c r="Q28" s="469"/>
      <c r="R28" s="470"/>
    </row>
    <row r="29" spans="1:23" ht="12" customHeight="1">
      <c r="A29" s="71" t="s">
        <v>252</v>
      </c>
      <c r="B29" s="20" t="s">
        <v>251</v>
      </c>
      <c r="C29" s="471" t="s">
        <v>26</v>
      </c>
      <c r="D29" s="472"/>
      <c r="E29" s="487" t="s">
        <v>30</v>
      </c>
      <c r="F29" s="488"/>
      <c r="G29" s="489"/>
      <c r="H29" s="471" t="s">
        <v>626</v>
      </c>
      <c r="I29" s="490"/>
      <c r="J29" s="490"/>
      <c r="K29" s="472"/>
      <c r="L29" s="20" t="s">
        <v>29</v>
      </c>
      <c r="M29" s="714">
        <v>898</v>
      </c>
      <c r="N29" s="213">
        <f aca="true" t="shared" si="1" ref="N29:N34">M29/0.901</f>
        <v>996.6703662597114</v>
      </c>
      <c r="O29" s="72"/>
      <c r="P29" s="468" t="s">
        <v>129</v>
      </c>
      <c r="Q29" s="469"/>
      <c r="R29" s="470"/>
      <c r="W29" s="34"/>
    </row>
    <row r="30" spans="1:18" ht="12" customHeight="1">
      <c r="A30" s="71" t="s">
        <v>254</v>
      </c>
      <c r="B30" s="20" t="s">
        <v>105</v>
      </c>
      <c r="C30" s="471" t="s">
        <v>26</v>
      </c>
      <c r="D30" s="472"/>
      <c r="E30" s="471" t="s">
        <v>30</v>
      </c>
      <c r="F30" s="490"/>
      <c r="G30" s="472"/>
      <c r="H30" s="471" t="s">
        <v>32</v>
      </c>
      <c r="I30" s="490"/>
      <c r="J30" s="490"/>
      <c r="K30" s="472"/>
      <c r="L30" s="20" t="s">
        <v>28</v>
      </c>
      <c r="M30" s="714">
        <v>912</v>
      </c>
      <c r="N30" s="213">
        <f t="shared" si="1"/>
        <v>1012.2086570477247</v>
      </c>
      <c r="O30" s="72"/>
      <c r="P30" s="468" t="s">
        <v>128</v>
      </c>
      <c r="Q30" s="469"/>
      <c r="R30" s="470"/>
    </row>
    <row r="31" spans="1:18" ht="12" customHeight="1">
      <c r="A31" s="71" t="s">
        <v>255</v>
      </c>
      <c r="B31" s="20" t="s">
        <v>251</v>
      </c>
      <c r="C31" s="471" t="s">
        <v>26</v>
      </c>
      <c r="D31" s="472"/>
      <c r="E31" s="471" t="s">
        <v>30</v>
      </c>
      <c r="F31" s="490"/>
      <c r="G31" s="472"/>
      <c r="H31" s="471" t="s">
        <v>32</v>
      </c>
      <c r="I31" s="490"/>
      <c r="J31" s="490"/>
      <c r="K31" s="472"/>
      <c r="L31" s="20" t="s">
        <v>29</v>
      </c>
      <c r="M31" s="714">
        <v>964</v>
      </c>
      <c r="N31" s="213">
        <f t="shared" si="1"/>
        <v>1069.9223085460599</v>
      </c>
      <c r="O31" s="72"/>
      <c r="P31" s="468" t="s">
        <v>128</v>
      </c>
      <c r="Q31" s="469"/>
      <c r="R31" s="470"/>
    </row>
    <row r="32" spans="1:18" ht="12" customHeight="1">
      <c r="A32" s="71" t="s">
        <v>375</v>
      </c>
      <c r="B32" s="20" t="s">
        <v>378</v>
      </c>
      <c r="C32" s="471" t="s">
        <v>374</v>
      </c>
      <c r="D32" s="493"/>
      <c r="E32" s="471" t="s">
        <v>30</v>
      </c>
      <c r="F32" s="350"/>
      <c r="G32" s="493"/>
      <c r="H32" s="471" t="s">
        <v>376</v>
      </c>
      <c r="I32" s="350"/>
      <c r="J32" s="350"/>
      <c r="K32" s="493"/>
      <c r="L32" s="20" t="s">
        <v>29</v>
      </c>
      <c r="M32" s="45">
        <v>2615</v>
      </c>
      <c r="N32" s="213">
        <f t="shared" si="1"/>
        <v>2902.3307436182017</v>
      </c>
      <c r="O32" s="72"/>
      <c r="P32" s="468" t="s">
        <v>377</v>
      </c>
      <c r="Q32" s="507"/>
      <c r="R32" s="508"/>
    </row>
    <row r="33" spans="1:18" ht="12" customHeight="1">
      <c r="A33" s="71" t="s">
        <v>373</v>
      </c>
      <c r="B33" s="20" t="s">
        <v>378</v>
      </c>
      <c r="C33" s="471" t="s">
        <v>374</v>
      </c>
      <c r="D33" s="472"/>
      <c r="E33" s="471" t="s">
        <v>30</v>
      </c>
      <c r="F33" s="490"/>
      <c r="G33" s="472"/>
      <c r="H33" s="471" t="s">
        <v>376</v>
      </c>
      <c r="I33" s="490"/>
      <c r="J33" s="490"/>
      <c r="K33" s="472"/>
      <c r="L33" s="20" t="s">
        <v>29</v>
      </c>
      <c r="M33" s="45">
        <v>4760</v>
      </c>
      <c r="N33" s="213">
        <f t="shared" si="1"/>
        <v>5283.018867924528</v>
      </c>
      <c r="O33" s="72"/>
      <c r="P33" s="468" t="s">
        <v>377</v>
      </c>
      <c r="Q33" s="507"/>
      <c r="R33" s="508"/>
    </row>
    <row r="34" spans="1:18" ht="12" customHeight="1">
      <c r="A34" s="142" t="s">
        <v>408</v>
      </c>
      <c r="B34" s="8"/>
      <c r="C34" s="509" t="s">
        <v>26</v>
      </c>
      <c r="D34" s="510"/>
      <c r="E34" s="453"/>
      <c r="F34" s="481"/>
      <c r="G34" s="454"/>
      <c r="H34" s="453" t="s">
        <v>259</v>
      </c>
      <c r="I34" s="481"/>
      <c r="J34" s="481"/>
      <c r="K34" s="481"/>
      <c r="L34" s="60" t="s">
        <v>28</v>
      </c>
      <c r="M34" s="715">
        <v>420</v>
      </c>
      <c r="N34" s="213">
        <f t="shared" si="1"/>
        <v>466.14872364039957</v>
      </c>
      <c r="O34" s="73"/>
      <c r="P34" s="511"/>
      <c r="Q34" s="511"/>
      <c r="R34" s="512"/>
    </row>
    <row r="35" spans="1:18" ht="12" customHeight="1">
      <c r="A35" s="513" t="s">
        <v>68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</row>
    <row r="36" spans="1:18" ht="12" customHeight="1">
      <c r="A36" s="502" t="s">
        <v>257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74" t="s">
        <v>4</v>
      </c>
      <c r="M36" s="209">
        <v>600</v>
      </c>
      <c r="N36" s="181">
        <f aca="true" t="shared" si="2" ref="N36:N41">M36/0.901</f>
        <v>665.9267480577137</v>
      </c>
      <c r="O36" s="46"/>
      <c r="P36" s="491" t="s">
        <v>60</v>
      </c>
      <c r="Q36" s="317"/>
      <c r="R36" s="318"/>
    </row>
    <row r="37" spans="1:18" ht="12" customHeight="1">
      <c r="A37" s="502" t="s">
        <v>613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74" t="s">
        <v>4</v>
      </c>
      <c r="M37" s="109">
        <v>441</v>
      </c>
      <c r="N37" s="181">
        <f t="shared" si="2"/>
        <v>489.4561598224195</v>
      </c>
      <c r="O37" s="46"/>
      <c r="P37" s="319"/>
      <c r="Q37" s="492"/>
      <c r="R37" s="321"/>
    </row>
    <row r="38" spans="1:18" ht="12" customHeight="1">
      <c r="A38" s="502" t="s">
        <v>433</v>
      </c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74" t="s">
        <v>4</v>
      </c>
      <c r="M38" s="109">
        <v>2366</v>
      </c>
      <c r="N38" s="181">
        <f t="shared" si="2"/>
        <v>2625.9711431742508</v>
      </c>
      <c r="O38" s="46"/>
      <c r="P38" s="319"/>
      <c r="Q38" s="492"/>
      <c r="R38" s="321"/>
    </row>
    <row r="39" spans="1:18" ht="12" customHeight="1">
      <c r="A39" s="502" t="s">
        <v>431</v>
      </c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74" t="s">
        <v>4</v>
      </c>
      <c r="M39" s="109">
        <v>2567</v>
      </c>
      <c r="N39" s="181">
        <f t="shared" si="2"/>
        <v>2849.056603773585</v>
      </c>
      <c r="O39" s="46"/>
      <c r="P39" s="319"/>
      <c r="Q39" s="492"/>
      <c r="R39" s="321"/>
    </row>
    <row r="40" spans="1:18" ht="12" customHeight="1">
      <c r="A40" s="502" t="s">
        <v>432</v>
      </c>
      <c r="B40" s="503"/>
      <c r="C40" s="503"/>
      <c r="D40" s="503"/>
      <c r="E40" s="503"/>
      <c r="F40" s="503"/>
      <c r="G40" s="503"/>
      <c r="H40" s="503"/>
      <c r="I40" s="503"/>
      <c r="J40" s="503"/>
      <c r="K40" s="503"/>
      <c r="L40" s="74" t="s">
        <v>4</v>
      </c>
      <c r="M40" s="109">
        <v>2842</v>
      </c>
      <c r="N40" s="181">
        <f t="shared" si="2"/>
        <v>3154.2730299667037</v>
      </c>
      <c r="O40" s="46"/>
      <c r="P40" s="319"/>
      <c r="Q40" s="320"/>
      <c r="R40" s="321"/>
    </row>
    <row r="41" spans="1:18" ht="12" customHeight="1">
      <c r="A41" s="502" t="s">
        <v>57</v>
      </c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74" t="s">
        <v>4</v>
      </c>
      <c r="M41" s="209">
        <v>5352</v>
      </c>
      <c r="N41" s="181">
        <f t="shared" si="2"/>
        <v>5940.066592674805</v>
      </c>
      <c r="O41" s="143"/>
      <c r="P41" s="313"/>
      <c r="Q41" s="314"/>
      <c r="R41" s="315"/>
    </row>
    <row r="42" spans="1:18" ht="12" customHeight="1">
      <c r="A42" s="494" t="s">
        <v>434</v>
      </c>
      <c r="B42" s="495"/>
      <c r="C42" s="496"/>
      <c r="D42" s="494" t="s">
        <v>1</v>
      </c>
      <c r="E42" s="496"/>
      <c r="F42" s="449" t="s">
        <v>460</v>
      </c>
      <c r="G42" s="450"/>
      <c r="H42" s="449" t="s">
        <v>277</v>
      </c>
      <c r="I42" s="450"/>
      <c r="J42" s="18"/>
      <c r="K42" s="522" t="s">
        <v>403</v>
      </c>
      <c r="L42" s="523"/>
      <c r="M42" s="523"/>
      <c r="N42" s="523"/>
      <c r="O42" s="524"/>
      <c r="P42" s="27" t="s">
        <v>1</v>
      </c>
      <c r="Q42" s="12" t="s">
        <v>460</v>
      </c>
      <c r="R42" s="12" t="s">
        <v>277</v>
      </c>
    </row>
    <row r="43" spans="1:18" ht="12" customHeight="1">
      <c r="A43" s="476" t="s">
        <v>496</v>
      </c>
      <c r="B43" s="477"/>
      <c r="C43" s="478"/>
      <c r="D43" s="464" t="s">
        <v>4</v>
      </c>
      <c r="E43" s="465"/>
      <c r="F43" s="458">
        <v>677</v>
      </c>
      <c r="G43" s="459"/>
      <c r="H43" s="462">
        <f>F43/0.901</f>
        <v>751.3873473917869</v>
      </c>
      <c r="I43" s="463"/>
      <c r="J43" s="17"/>
      <c r="K43" s="525" t="s">
        <v>182</v>
      </c>
      <c r="L43" s="526"/>
      <c r="M43" s="526"/>
      <c r="N43" s="526"/>
      <c r="O43" s="527"/>
      <c r="P43" s="20" t="s">
        <v>4</v>
      </c>
      <c r="Q43" s="45">
        <v>129</v>
      </c>
      <c r="R43" s="179">
        <f>Q43/0.901</f>
        <v>143.17425083240843</v>
      </c>
    </row>
    <row r="44" spans="1:18" ht="12" customHeight="1">
      <c r="A44" s="476" t="s">
        <v>497</v>
      </c>
      <c r="B44" s="477"/>
      <c r="C44" s="478"/>
      <c r="D44" s="464" t="s">
        <v>4</v>
      </c>
      <c r="E44" s="465"/>
      <c r="F44" s="458">
        <v>677</v>
      </c>
      <c r="G44" s="459"/>
      <c r="H44" s="462">
        <f>F44/0.901</f>
        <v>751.3873473917869</v>
      </c>
      <c r="I44" s="463"/>
      <c r="J44" s="17"/>
      <c r="K44" s="525" t="s">
        <v>246</v>
      </c>
      <c r="L44" s="526"/>
      <c r="M44" s="526"/>
      <c r="N44" s="526"/>
      <c r="O44" s="527"/>
      <c r="P44" s="20" t="s">
        <v>4</v>
      </c>
      <c r="Q44" s="45">
        <v>167</v>
      </c>
      <c r="R44" s="179">
        <f aca="true" t="shared" si="3" ref="R44:R70">Q44/0.901</f>
        <v>185.3496115427303</v>
      </c>
    </row>
    <row r="45" spans="1:18" ht="12" customHeight="1">
      <c r="A45" s="484" t="s">
        <v>435</v>
      </c>
      <c r="B45" s="485"/>
      <c r="C45" s="486"/>
      <c r="D45" s="471" t="s">
        <v>4</v>
      </c>
      <c r="E45" s="472"/>
      <c r="F45" s="501">
        <v>1705</v>
      </c>
      <c r="G45" s="501"/>
      <c r="H45" s="462">
        <f aca="true" t="shared" si="4" ref="H45:H58">F45/0.93</f>
        <v>1833.3333333333333</v>
      </c>
      <c r="I45" s="463"/>
      <c r="J45" s="17"/>
      <c r="K45" s="525" t="s">
        <v>247</v>
      </c>
      <c r="L45" s="526"/>
      <c r="M45" s="526"/>
      <c r="N45" s="526"/>
      <c r="O45" s="527"/>
      <c r="P45" s="20" t="s">
        <v>4</v>
      </c>
      <c r="Q45" s="45">
        <v>210</v>
      </c>
      <c r="R45" s="179">
        <f t="shared" si="3"/>
        <v>233.07436182019978</v>
      </c>
    </row>
    <row r="46" spans="1:18" ht="12" customHeight="1">
      <c r="A46" s="504" t="s">
        <v>663</v>
      </c>
      <c r="B46" s="505"/>
      <c r="C46" s="506"/>
      <c r="D46" s="471" t="s">
        <v>4</v>
      </c>
      <c r="E46" s="472"/>
      <c r="F46" s="501">
        <v>874</v>
      </c>
      <c r="G46" s="501"/>
      <c r="H46" s="462">
        <f t="shared" si="4"/>
        <v>939.7849462365591</v>
      </c>
      <c r="I46" s="463"/>
      <c r="J46" s="17"/>
      <c r="K46" s="525" t="s">
        <v>404</v>
      </c>
      <c r="L46" s="526"/>
      <c r="M46" s="526"/>
      <c r="N46" s="526"/>
      <c r="O46" s="527"/>
      <c r="P46" s="20" t="s">
        <v>4</v>
      </c>
      <c r="Q46" s="45">
        <v>122</v>
      </c>
      <c r="R46" s="179">
        <f t="shared" si="3"/>
        <v>135.40510543840176</v>
      </c>
    </row>
    <row r="47" spans="1:18" ht="12" customHeight="1">
      <c r="A47" s="476" t="s">
        <v>617</v>
      </c>
      <c r="B47" s="477"/>
      <c r="C47" s="478"/>
      <c r="D47" s="464" t="s">
        <v>4</v>
      </c>
      <c r="E47" s="465"/>
      <c r="F47" s="458">
        <v>936</v>
      </c>
      <c r="G47" s="459"/>
      <c r="H47" s="447" t="s">
        <v>664</v>
      </c>
      <c r="I47" s="448"/>
      <c r="J47" s="17"/>
      <c r="K47" s="445" t="s">
        <v>405</v>
      </c>
      <c r="L47" s="445"/>
      <c r="M47" s="445"/>
      <c r="N47" s="445"/>
      <c r="O47" s="100"/>
      <c r="P47" s="20" t="s">
        <v>4</v>
      </c>
      <c r="Q47" s="45">
        <v>122</v>
      </c>
      <c r="R47" s="179">
        <f t="shared" si="3"/>
        <v>135.40510543840176</v>
      </c>
    </row>
    <row r="48" spans="1:18" ht="12" customHeight="1">
      <c r="A48" s="476" t="s">
        <v>618</v>
      </c>
      <c r="B48" s="482"/>
      <c r="C48" s="483"/>
      <c r="D48" s="464" t="s">
        <v>4</v>
      </c>
      <c r="E48" s="465"/>
      <c r="F48" s="458">
        <v>1456</v>
      </c>
      <c r="G48" s="459"/>
      <c r="H48" s="447" t="s">
        <v>664</v>
      </c>
      <c r="I48" s="448"/>
      <c r="J48" s="17"/>
      <c r="K48" s="445" t="s">
        <v>406</v>
      </c>
      <c r="L48" s="445"/>
      <c r="M48" s="445"/>
      <c r="N48" s="445"/>
      <c r="O48" s="102"/>
      <c r="P48" s="20" t="s">
        <v>4</v>
      </c>
      <c r="Q48" s="45">
        <v>110</v>
      </c>
      <c r="R48" s="179">
        <f t="shared" si="3"/>
        <v>122.0865704772475</v>
      </c>
    </row>
    <row r="49" spans="1:18" ht="12" customHeight="1">
      <c r="A49" s="476" t="s">
        <v>665</v>
      </c>
      <c r="B49" s="477"/>
      <c r="C49" s="478"/>
      <c r="D49" s="464" t="s">
        <v>4</v>
      </c>
      <c r="E49" s="465"/>
      <c r="F49" s="458">
        <v>1050</v>
      </c>
      <c r="G49" s="459"/>
      <c r="H49" s="462">
        <f t="shared" si="4"/>
        <v>1129.032258064516</v>
      </c>
      <c r="I49" s="463"/>
      <c r="J49" s="17"/>
      <c r="K49" s="445" t="s">
        <v>407</v>
      </c>
      <c r="L49" s="445"/>
      <c r="M49" s="445"/>
      <c r="N49" s="445"/>
      <c r="O49" s="102"/>
      <c r="P49" s="20" t="s">
        <v>4</v>
      </c>
      <c r="Q49" s="45">
        <v>80</v>
      </c>
      <c r="R49" s="179">
        <f t="shared" si="3"/>
        <v>88.79023307436182</v>
      </c>
    </row>
    <row r="50" spans="1:18" ht="12" customHeight="1">
      <c r="A50" s="476" t="s">
        <v>666</v>
      </c>
      <c r="B50" s="482"/>
      <c r="C50" s="483"/>
      <c r="D50" s="471" t="s">
        <v>4</v>
      </c>
      <c r="E50" s="472"/>
      <c r="F50" s="458">
        <v>1602</v>
      </c>
      <c r="G50" s="459"/>
      <c r="H50" s="462">
        <f t="shared" si="4"/>
        <v>1722.5806451612902</v>
      </c>
      <c r="I50" s="463"/>
      <c r="J50" s="17"/>
      <c r="K50" s="585" t="s">
        <v>113</v>
      </c>
      <c r="L50" s="586"/>
      <c r="M50" s="586"/>
      <c r="N50" s="587"/>
      <c r="O50" s="102"/>
      <c r="P50" s="20" t="s">
        <v>4</v>
      </c>
      <c r="Q50" s="45">
        <v>218</v>
      </c>
      <c r="R50" s="179">
        <f t="shared" si="3"/>
        <v>241.95338512763595</v>
      </c>
    </row>
    <row r="51" spans="1:18" ht="12" customHeight="1">
      <c r="A51" s="476" t="s">
        <v>436</v>
      </c>
      <c r="B51" s="477"/>
      <c r="C51" s="478"/>
      <c r="D51" s="471" t="s">
        <v>4</v>
      </c>
      <c r="E51" s="472"/>
      <c r="F51" s="458">
        <v>645</v>
      </c>
      <c r="G51" s="459"/>
      <c r="H51" s="462">
        <f t="shared" si="4"/>
        <v>693.5483870967741</v>
      </c>
      <c r="I51" s="463"/>
      <c r="J51" s="17"/>
      <c r="K51" s="445" t="s">
        <v>688</v>
      </c>
      <c r="L51" s="445"/>
      <c r="M51" s="445"/>
      <c r="N51" s="445"/>
      <c r="O51" s="102"/>
      <c r="P51" s="20" t="s">
        <v>4</v>
      </c>
      <c r="Q51" s="45">
        <v>332</v>
      </c>
      <c r="R51" s="179">
        <f t="shared" si="3"/>
        <v>368.4794672586015</v>
      </c>
    </row>
    <row r="52" spans="1:18" ht="12" customHeight="1">
      <c r="A52" s="484" t="s">
        <v>437</v>
      </c>
      <c r="B52" s="485"/>
      <c r="C52" s="486"/>
      <c r="D52" s="471" t="s">
        <v>4</v>
      </c>
      <c r="E52" s="472"/>
      <c r="F52" s="458">
        <v>801</v>
      </c>
      <c r="G52" s="459"/>
      <c r="H52" s="462">
        <f t="shared" si="4"/>
        <v>861.2903225806451</v>
      </c>
      <c r="I52" s="463"/>
      <c r="J52" s="17"/>
      <c r="K52" s="497" t="s">
        <v>261</v>
      </c>
      <c r="L52" s="560"/>
      <c r="M52" s="560"/>
      <c r="N52" s="560"/>
      <c r="O52" s="102"/>
      <c r="P52" s="20" t="s">
        <v>4</v>
      </c>
      <c r="Q52" s="45">
        <v>344</v>
      </c>
      <c r="R52" s="179">
        <f t="shared" si="3"/>
        <v>381.7980022197558</v>
      </c>
    </row>
    <row r="53" spans="1:18" ht="12" customHeight="1">
      <c r="A53" s="498" t="s">
        <v>667</v>
      </c>
      <c r="B53" s="499"/>
      <c r="C53" s="500"/>
      <c r="D53" s="471" t="s">
        <v>4</v>
      </c>
      <c r="E53" s="472"/>
      <c r="F53" s="458">
        <v>495</v>
      </c>
      <c r="G53" s="459"/>
      <c r="H53" s="462">
        <f>F53/0.901</f>
        <v>549.3895671476138</v>
      </c>
      <c r="I53" s="463"/>
      <c r="J53" s="17"/>
      <c r="K53" s="497" t="s">
        <v>412</v>
      </c>
      <c r="L53" s="560"/>
      <c r="M53" s="560"/>
      <c r="N53" s="560"/>
      <c r="O53" s="102"/>
      <c r="P53" s="20" t="s">
        <v>4</v>
      </c>
      <c r="Q53" s="45">
        <v>338</v>
      </c>
      <c r="R53" s="179">
        <f t="shared" si="3"/>
        <v>375.1387347391787</v>
      </c>
    </row>
    <row r="54" spans="1:18" ht="12" customHeight="1">
      <c r="A54" s="498" t="s">
        <v>668</v>
      </c>
      <c r="B54" s="499"/>
      <c r="C54" s="500"/>
      <c r="D54" s="471" t="s">
        <v>4</v>
      </c>
      <c r="E54" s="472"/>
      <c r="F54" s="458">
        <v>593</v>
      </c>
      <c r="G54" s="459"/>
      <c r="H54" s="462">
        <f>F54/0.901</f>
        <v>658.1576026637069</v>
      </c>
      <c r="I54" s="463"/>
      <c r="J54" s="17"/>
      <c r="K54" s="497" t="s">
        <v>411</v>
      </c>
      <c r="L54" s="560"/>
      <c r="M54" s="560"/>
      <c r="N54" s="560"/>
      <c r="O54" s="102"/>
      <c r="P54" s="20" t="s">
        <v>4</v>
      </c>
      <c r="Q54" s="45">
        <v>213</v>
      </c>
      <c r="R54" s="179">
        <f t="shared" si="3"/>
        <v>236.40399556048834</v>
      </c>
    </row>
    <row r="55" spans="1:18" ht="12" customHeight="1">
      <c r="A55" s="476" t="s">
        <v>438</v>
      </c>
      <c r="B55" s="477"/>
      <c r="C55" s="478"/>
      <c r="D55" s="471" t="s">
        <v>4</v>
      </c>
      <c r="E55" s="472"/>
      <c r="F55" s="458">
        <v>569</v>
      </c>
      <c r="G55" s="459"/>
      <c r="H55" s="462">
        <f>F55/0.901</f>
        <v>631.5205327413985</v>
      </c>
      <c r="I55" s="463"/>
      <c r="J55" s="17"/>
      <c r="K55" s="445" t="s">
        <v>248</v>
      </c>
      <c r="L55" s="445"/>
      <c r="M55" s="445"/>
      <c r="N55" s="445"/>
      <c r="O55" s="102"/>
      <c r="P55" s="20" t="s">
        <v>4</v>
      </c>
      <c r="Q55" s="45">
        <v>107</v>
      </c>
      <c r="R55" s="179">
        <f t="shared" si="3"/>
        <v>118.75693673695893</v>
      </c>
    </row>
    <row r="56" spans="1:18" ht="12" customHeight="1">
      <c r="A56" s="476" t="s">
        <v>439</v>
      </c>
      <c r="B56" s="477"/>
      <c r="C56" s="478"/>
      <c r="D56" s="471" t="s">
        <v>4</v>
      </c>
      <c r="E56" s="472"/>
      <c r="F56" s="377">
        <v>659</v>
      </c>
      <c r="G56" s="427"/>
      <c r="H56" s="462">
        <f>F56/0.901</f>
        <v>731.4095449500554</v>
      </c>
      <c r="I56" s="463"/>
      <c r="J56" s="17"/>
      <c r="K56" s="445" t="s">
        <v>249</v>
      </c>
      <c r="L56" s="445"/>
      <c r="M56" s="445"/>
      <c r="N56" s="445"/>
      <c r="O56" s="102"/>
      <c r="P56" s="20" t="s">
        <v>4</v>
      </c>
      <c r="Q56" s="45">
        <v>344</v>
      </c>
      <c r="R56" s="179">
        <f t="shared" si="3"/>
        <v>381.7980022197558</v>
      </c>
    </row>
    <row r="57" spans="1:18" ht="12" customHeight="1">
      <c r="A57" s="476" t="s">
        <v>236</v>
      </c>
      <c r="B57" s="477"/>
      <c r="C57" s="478"/>
      <c r="D57" s="471" t="s">
        <v>4</v>
      </c>
      <c r="E57" s="472"/>
      <c r="F57" s="377">
        <v>6181</v>
      </c>
      <c r="G57" s="378"/>
      <c r="H57" s="462">
        <f t="shared" si="4"/>
        <v>6646.236559139785</v>
      </c>
      <c r="I57" s="463"/>
      <c r="J57" s="17"/>
      <c r="K57" s="553" t="s">
        <v>379</v>
      </c>
      <c r="L57" s="554"/>
      <c r="M57" s="554"/>
      <c r="N57" s="555"/>
      <c r="O57" s="102"/>
      <c r="P57" s="20" t="s">
        <v>4</v>
      </c>
      <c r="Q57" s="45">
        <v>330</v>
      </c>
      <c r="R57" s="179">
        <f t="shared" si="3"/>
        <v>366.2597114317425</v>
      </c>
    </row>
    <row r="58" spans="1:18" ht="12" customHeight="1">
      <c r="A58" s="553" t="s">
        <v>344</v>
      </c>
      <c r="B58" s="554"/>
      <c r="C58" s="555"/>
      <c r="D58" s="471" t="s">
        <v>4</v>
      </c>
      <c r="E58" s="472"/>
      <c r="F58" s="377">
        <v>103</v>
      </c>
      <c r="G58" s="378"/>
      <c r="H58" s="462">
        <f t="shared" si="4"/>
        <v>110.75268817204301</v>
      </c>
      <c r="I58" s="463"/>
      <c r="J58" s="16"/>
      <c r="K58" s="525" t="s">
        <v>183</v>
      </c>
      <c r="L58" s="526"/>
      <c r="M58" s="526"/>
      <c r="N58" s="526"/>
      <c r="O58" s="527"/>
      <c r="P58" s="106" t="s">
        <v>4</v>
      </c>
      <c r="Q58" s="45">
        <v>204</v>
      </c>
      <c r="R58" s="179">
        <f t="shared" si="3"/>
        <v>226.41509433962264</v>
      </c>
    </row>
    <row r="59" spans="1:18" ht="12" customHeight="1">
      <c r="A59" s="494" t="s">
        <v>400</v>
      </c>
      <c r="B59" s="495"/>
      <c r="C59" s="496"/>
      <c r="D59" s="494" t="s">
        <v>1</v>
      </c>
      <c r="E59" s="496"/>
      <c r="F59" s="449" t="s">
        <v>460</v>
      </c>
      <c r="G59" s="450"/>
      <c r="H59" s="449" t="s">
        <v>277</v>
      </c>
      <c r="I59" s="450"/>
      <c r="J59" s="17"/>
      <c r="K59" s="525" t="s">
        <v>184</v>
      </c>
      <c r="L59" s="526"/>
      <c r="M59" s="526"/>
      <c r="N59" s="526"/>
      <c r="O59" s="527"/>
      <c r="P59" s="106" t="s">
        <v>4</v>
      </c>
      <c r="Q59" s="45">
        <v>281</v>
      </c>
      <c r="R59" s="179">
        <f t="shared" si="3"/>
        <v>311.8756936736959</v>
      </c>
    </row>
    <row r="60" spans="1:18" ht="12" customHeight="1">
      <c r="A60" s="553" t="s">
        <v>619</v>
      </c>
      <c r="B60" s="554"/>
      <c r="C60" s="555"/>
      <c r="D60" s="464" t="s">
        <v>4</v>
      </c>
      <c r="E60" s="465"/>
      <c r="F60" s="458">
        <v>1298</v>
      </c>
      <c r="G60" s="459"/>
      <c r="H60" s="462">
        <f>F60/0.901</f>
        <v>1440.6215316315204</v>
      </c>
      <c r="I60" s="463"/>
      <c r="J60" s="17"/>
      <c r="K60" s="98" t="s">
        <v>185</v>
      </c>
      <c r="L60" s="99"/>
      <c r="M60" s="99"/>
      <c r="N60" s="99"/>
      <c r="O60" s="100"/>
      <c r="P60" s="106" t="s">
        <v>4</v>
      </c>
      <c r="Q60" s="45">
        <v>1210</v>
      </c>
      <c r="R60" s="179">
        <f t="shared" si="3"/>
        <v>1342.9522752497226</v>
      </c>
    </row>
    <row r="61" spans="1:18" ht="12" customHeight="1">
      <c r="A61" s="445" t="s">
        <v>258</v>
      </c>
      <c r="B61" s="446"/>
      <c r="C61" s="446"/>
      <c r="D61" s="556" t="s">
        <v>4</v>
      </c>
      <c r="E61" s="556"/>
      <c r="F61" s="501">
        <v>1826</v>
      </c>
      <c r="G61" s="501"/>
      <c r="H61" s="462">
        <f>F61/0.901</f>
        <v>2026.6370699223085</v>
      </c>
      <c r="I61" s="463"/>
      <c r="J61" s="39"/>
      <c r="K61" s="55" t="s">
        <v>181</v>
      </c>
      <c r="L61" s="101"/>
      <c r="M61" s="101"/>
      <c r="N61" s="101"/>
      <c r="O61" s="102"/>
      <c r="P61" s="106" t="s">
        <v>4</v>
      </c>
      <c r="Q61" s="45">
        <v>420</v>
      </c>
      <c r="R61" s="179">
        <f t="shared" si="3"/>
        <v>466.14872364039957</v>
      </c>
    </row>
    <row r="62" spans="1:18" ht="12" customHeight="1">
      <c r="A62" s="445" t="s">
        <v>620</v>
      </c>
      <c r="B62" s="446"/>
      <c r="C62" s="446"/>
      <c r="D62" s="556" t="s">
        <v>4</v>
      </c>
      <c r="E62" s="556"/>
      <c r="F62" s="501">
        <v>2464</v>
      </c>
      <c r="G62" s="501"/>
      <c r="H62" s="462">
        <f>F62/0.901</f>
        <v>2734.739178690344</v>
      </c>
      <c r="I62" s="463"/>
      <c r="K62" s="55" t="s">
        <v>186</v>
      </c>
      <c r="L62" s="101"/>
      <c r="M62" s="101"/>
      <c r="N62" s="101"/>
      <c r="O62" s="102"/>
      <c r="P62" s="106" t="s">
        <v>4</v>
      </c>
      <c r="Q62" s="45">
        <v>1510</v>
      </c>
      <c r="R62" s="179">
        <f t="shared" si="3"/>
        <v>1675.9156492785794</v>
      </c>
    </row>
    <row r="63" spans="1:18" ht="12" customHeight="1">
      <c r="A63" s="553" t="s">
        <v>621</v>
      </c>
      <c r="B63" s="554"/>
      <c r="C63" s="555"/>
      <c r="D63" s="471" t="s">
        <v>4</v>
      </c>
      <c r="E63" s="472"/>
      <c r="F63" s="377">
        <v>3124</v>
      </c>
      <c r="G63" s="378"/>
      <c r="H63" s="462">
        <f>F63/0.901</f>
        <v>3467.258601553829</v>
      </c>
      <c r="I63" s="463"/>
      <c r="K63" s="55" t="s">
        <v>189</v>
      </c>
      <c r="L63" s="101"/>
      <c r="M63" s="101"/>
      <c r="N63" s="101"/>
      <c r="O63" s="102"/>
      <c r="P63" s="8" t="s">
        <v>4</v>
      </c>
      <c r="Q63" s="45">
        <v>296</v>
      </c>
      <c r="R63" s="179">
        <f t="shared" si="3"/>
        <v>328.5238623751387</v>
      </c>
    </row>
    <row r="64" spans="1:18" ht="12" customHeight="1">
      <c r="A64" s="553" t="s">
        <v>402</v>
      </c>
      <c r="B64" s="554"/>
      <c r="C64" s="555"/>
      <c r="D64" s="464" t="s">
        <v>4</v>
      </c>
      <c r="E64" s="465"/>
      <c r="F64" s="458">
        <v>6270</v>
      </c>
      <c r="G64" s="459"/>
      <c r="H64" s="462" t="s">
        <v>622</v>
      </c>
      <c r="I64" s="463"/>
      <c r="K64" s="55" t="s">
        <v>190</v>
      </c>
      <c r="L64" s="101"/>
      <c r="M64" s="101"/>
      <c r="N64" s="101"/>
      <c r="O64" s="102"/>
      <c r="P64" s="8" t="s">
        <v>4</v>
      </c>
      <c r="Q64" s="261">
        <v>430</v>
      </c>
      <c r="R64" s="179">
        <f t="shared" si="3"/>
        <v>477.2475027746948</v>
      </c>
    </row>
    <row r="65" spans="1:18" ht="12" customHeight="1">
      <c r="A65" s="494" t="s">
        <v>401</v>
      </c>
      <c r="B65" s="495"/>
      <c r="C65" s="496"/>
      <c r="D65" s="494" t="s">
        <v>1</v>
      </c>
      <c r="E65" s="496"/>
      <c r="F65" s="449" t="s">
        <v>460</v>
      </c>
      <c r="G65" s="450"/>
      <c r="H65" s="595" t="s">
        <v>277</v>
      </c>
      <c r="I65" s="596"/>
      <c r="K65" s="55" t="s">
        <v>265</v>
      </c>
      <c r="L65" s="101"/>
      <c r="M65" s="101"/>
      <c r="N65" s="101"/>
      <c r="O65" s="102"/>
      <c r="P65" s="103" t="s">
        <v>4</v>
      </c>
      <c r="Q65" s="261">
        <v>1153</v>
      </c>
      <c r="R65" s="179">
        <f t="shared" si="3"/>
        <v>1279.6892341842397</v>
      </c>
    </row>
    <row r="66" spans="1:18" ht="12" customHeight="1">
      <c r="A66" s="553" t="s">
        <v>482</v>
      </c>
      <c r="B66" s="554"/>
      <c r="C66" s="555"/>
      <c r="D66" s="464" t="s">
        <v>4</v>
      </c>
      <c r="E66" s="465"/>
      <c r="F66" s="458">
        <v>149</v>
      </c>
      <c r="G66" s="459"/>
      <c r="H66" s="462">
        <f>F66/0.901</f>
        <v>165.3718091009989</v>
      </c>
      <c r="I66" s="463"/>
      <c r="K66" s="497" t="s">
        <v>187</v>
      </c>
      <c r="L66" s="477"/>
      <c r="M66" s="477"/>
      <c r="N66" s="477"/>
      <c r="O66" s="102"/>
      <c r="P66" s="103" t="s">
        <v>4</v>
      </c>
      <c r="Q66" s="261">
        <v>427</v>
      </c>
      <c r="R66" s="179">
        <f t="shared" si="3"/>
        <v>473.9178690344062</v>
      </c>
    </row>
    <row r="67" spans="1:18" ht="12" customHeight="1">
      <c r="A67" s="553" t="s">
        <v>492</v>
      </c>
      <c r="B67" s="554"/>
      <c r="C67" s="555"/>
      <c r="D67" s="473" t="s">
        <v>4</v>
      </c>
      <c r="E67" s="564"/>
      <c r="F67" s="558">
        <v>231</v>
      </c>
      <c r="G67" s="559"/>
      <c r="H67" s="462">
        <f>F67/0.901</f>
        <v>256.38179800221974</v>
      </c>
      <c r="I67" s="463"/>
      <c r="K67" s="583" t="s">
        <v>188</v>
      </c>
      <c r="L67" s="584"/>
      <c r="M67" s="584"/>
      <c r="N67" s="584"/>
      <c r="O67" s="160"/>
      <c r="P67" s="161" t="s">
        <v>4</v>
      </c>
      <c r="Q67" s="261">
        <v>816</v>
      </c>
      <c r="R67" s="179">
        <f t="shared" si="3"/>
        <v>905.6603773584906</v>
      </c>
    </row>
    <row r="68" spans="1:18" ht="12" customHeight="1">
      <c r="A68" s="553" t="s">
        <v>490</v>
      </c>
      <c r="B68" s="554"/>
      <c r="C68" s="555"/>
      <c r="D68" s="471" t="s">
        <v>4</v>
      </c>
      <c r="E68" s="472"/>
      <c r="F68" s="377">
        <v>241</v>
      </c>
      <c r="G68" s="378"/>
      <c r="H68" s="462">
        <f>F68/0.901</f>
        <v>267.48057713651497</v>
      </c>
      <c r="I68" s="463"/>
      <c r="J68" s="162"/>
      <c r="K68" s="497" t="s">
        <v>443</v>
      </c>
      <c r="L68" s="477"/>
      <c r="M68" s="477"/>
      <c r="N68" s="477"/>
      <c r="O68" s="102"/>
      <c r="P68" s="103" t="s">
        <v>4</v>
      </c>
      <c r="Q68" s="47">
        <v>260</v>
      </c>
      <c r="R68" s="179">
        <f t="shared" si="3"/>
        <v>288.5682574916759</v>
      </c>
    </row>
    <row r="69" spans="1:18" ht="12" customHeight="1">
      <c r="A69" s="553" t="s">
        <v>276</v>
      </c>
      <c r="B69" s="554"/>
      <c r="C69" s="555"/>
      <c r="D69" s="471" t="s">
        <v>4</v>
      </c>
      <c r="E69" s="472"/>
      <c r="F69" s="377">
        <v>462</v>
      </c>
      <c r="G69" s="378"/>
      <c r="H69" s="462">
        <f>F69/0.901</f>
        <v>512.7635960044395</v>
      </c>
      <c r="I69" s="463"/>
      <c r="J69" s="162"/>
      <c r="K69" s="497" t="s">
        <v>495</v>
      </c>
      <c r="L69" s="477"/>
      <c r="M69" s="477"/>
      <c r="N69" s="477"/>
      <c r="O69" s="102"/>
      <c r="P69" s="103" t="s">
        <v>4</v>
      </c>
      <c r="Q69" s="47">
        <v>614</v>
      </c>
      <c r="R69" s="179">
        <f t="shared" si="3"/>
        <v>681.465038845727</v>
      </c>
    </row>
    <row r="70" spans="1:18" ht="12" customHeight="1">
      <c r="A70" s="561" t="s">
        <v>491</v>
      </c>
      <c r="B70" s="562"/>
      <c r="C70" s="563"/>
      <c r="D70" s="473" t="s">
        <v>4</v>
      </c>
      <c r="E70" s="475"/>
      <c r="F70" s="558">
        <v>257</v>
      </c>
      <c r="G70" s="565"/>
      <c r="H70" s="589">
        <f>F70/0.901</f>
        <v>285.23862375138737</v>
      </c>
      <c r="I70" s="590"/>
      <c r="J70" s="163"/>
      <c r="K70" s="497" t="s">
        <v>444</v>
      </c>
      <c r="L70" s="477"/>
      <c r="M70" s="477"/>
      <c r="N70" s="477"/>
      <c r="O70" s="102"/>
      <c r="P70" s="103" t="s">
        <v>4</v>
      </c>
      <c r="Q70" s="47">
        <v>791</v>
      </c>
      <c r="R70" s="179">
        <f t="shared" si="3"/>
        <v>877.9134295227525</v>
      </c>
    </row>
    <row r="71" spans="1:18" ht="12" customHeight="1">
      <c r="A71" s="569" t="s">
        <v>599</v>
      </c>
      <c r="B71" s="570"/>
      <c r="C71" s="570"/>
      <c r="D71" s="570"/>
      <c r="E71" s="570"/>
      <c r="F71" s="570"/>
      <c r="G71" s="570"/>
      <c r="H71" s="570"/>
      <c r="I71" s="571"/>
      <c r="J71" s="112"/>
      <c r="K71" s="593" t="s">
        <v>600</v>
      </c>
      <c r="L71" s="594"/>
      <c r="M71" s="594"/>
      <c r="N71" s="594"/>
      <c r="O71" s="594"/>
      <c r="P71" s="594"/>
      <c r="Q71" s="594"/>
      <c r="R71" s="594"/>
    </row>
    <row r="72" spans="1:18" ht="12" customHeight="1">
      <c r="A72" s="566" t="s">
        <v>623</v>
      </c>
      <c r="B72" s="567"/>
      <c r="C72" s="567"/>
      <c r="D72" s="572" t="s">
        <v>598</v>
      </c>
      <c r="E72" s="572"/>
      <c r="F72" s="568">
        <v>24</v>
      </c>
      <c r="G72" s="568"/>
      <c r="H72" s="460">
        <f>F72/0.85</f>
        <v>28.235294117647058</v>
      </c>
      <c r="I72" s="461"/>
      <c r="K72" s="442" t="s">
        <v>602</v>
      </c>
      <c r="L72" s="443"/>
      <c r="M72" s="443"/>
      <c r="N72" s="444"/>
      <c r="O72" s="207" t="s">
        <v>462</v>
      </c>
      <c r="P72" s="62" t="s">
        <v>4</v>
      </c>
      <c r="Q72" s="264">
        <v>180</v>
      </c>
      <c r="R72" s="265">
        <f>Q72/0.94</f>
        <v>191.48936170212767</v>
      </c>
    </row>
    <row r="73" spans="1:18" ht="12" customHeight="1">
      <c r="A73" s="566" t="s">
        <v>624</v>
      </c>
      <c r="B73" s="567"/>
      <c r="C73" s="567"/>
      <c r="D73" s="572" t="s">
        <v>598</v>
      </c>
      <c r="E73" s="572"/>
      <c r="F73" s="568">
        <v>28</v>
      </c>
      <c r="G73" s="568"/>
      <c r="H73" s="460">
        <f>F73/0.85</f>
        <v>32.94117647058824</v>
      </c>
      <c r="I73" s="461"/>
      <c r="K73" s="442" t="s">
        <v>601</v>
      </c>
      <c r="L73" s="443"/>
      <c r="M73" s="443"/>
      <c r="N73" s="444"/>
      <c r="O73" s="207" t="s">
        <v>463</v>
      </c>
      <c r="P73" s="62" t="s">
        <v>4</v>
      </c>
      <c r="Q73" s="264">
        <v>190</v>
      </c>
      <c r="R73" s="265">
        <f>Q73/0.94</f>
        <v>202.12765957446808</v>
      </c>
    </row>
    <row r="74" spans="1:18" ht="15" customHeight="1">
      <c r="A74" s="566" t="s">
        <v>625</v>
      </c>
      <c r="B74" s="567"/>
      <c r="C74" s="567"/>
      <c r="D74" s="572" t="s">
        <v>598</v>
      </c>
      <c r="E74" s="572"/>
      <c r="F74" s="568">
        <v>33</v>
      </c>
      <c r="G74" s="568"/>
      <c r="H74" s="460">
        <f>F74/0.85</f>
        <v>38.82352941176471</v>
      </c>
      <c r="I74" s="461"/>
      <c r="J74" s="112"/>
      <c r="K74" s="442" t="s">
        <v>597</v>
      </c>
      <c r="L74" s="443"/>
      <c r="M74" s="443"/>
      <c r="N74" s="444"/>
      <c r="O74" s="207" t="s">
        <v>464</v>
      </c>
      <c r="P74" s="62" t="s">
        <v>4</v>
      </c>
      <c r="Q74" s="264">
        <v>200</v>
      </c>
      <c r="R74" s="265">
        <f>Q74/0.94</f>
        <v>212.76595744680853</v>
      </c>
    </row>
    <row r="75" spans="1:18" ht="14.25" customHeight="1">
      <c r="A75" s="557"/>
      <c r="B75" s="557"/>
      <c r="C75" s="557"/>
      <c r="D75" s="573"/>
      <c r="E75" s="573"/>
      <c r="F75" s="574"/>
      <c r="G75" s="574"/>
      <c r="H75" s="577"/>
      <c r="I75" s="577"/>
      <c r="K75" s="442" t="s">
        <v>596</v>
      </c>
      <c r="L75" s="443"/>
      <c r="M75" s="443"/>
      <c r="N75" s="444"/>
      <c r="O75" s="207" t="s">
        <v>465</v>
      </c>
      <c r="P75" s="62" t="s">
        <v>4</v>
      </c>
      <c r="Q75" s="277">
        <v>244</v>
      </c>
      <c r="R75" s="265">
        <f>Q75/0.94</f>
        <v>259.5744680851064</v>
      </c>
    </row>
    <row r="76" spans="1:18" ht="12.75">
      <c r="A76" s="557"/>
      <c r="B76" s="557"/>
      <c r="C76" s="557"/>
      <c r="D76" s="573"/>
      <c r="E76" s="573"/>
      <c r="F76" s="574"/>
      <c r="G76" s="574"/>
      <c r="H76" s="577"/>
      <c r="I76" s="577"/>
      <c r="K76" s="591"/>
      <c r="L76" s="591"/>
      <c r="M76" s="591"/>
      <c r="N76" s="591"/>
      <c r="O76" s="591"/>
      <c r="P76" s="123"/>
      <c r="Q76" s="83"/>
      <c r="R76" s="77"/>
    </row>
    <row r="77" spans="1:18" ht="12.75">
      <c r="A77" s="580"/>
      <c r="B77" s="580"/>
      <c r="C77" s="580"/>
      <c r="D77" s="580"/>
      <c r="E77" s="580"/>
      <c r="F77" s="580"/>
      <c r="G77" s="580"/>
      <c r="H77" s="580"/>
      <c r="I77" s="580"/>
      <c r="K77" s="124"/>
      <c r="L77" s="124"/>
      <c r="M77" s="124"/>
      <c r="N77" s="124"/>
      <c r="O77" s="124"/>
      <c r="P77" s="123"/>
      <c r="Q77" s="83"/>
      <c r="R77" s="77"/>
    </row>
    <row r="78" spans="1:18" ht="12.75">
      <c r="A78" s="578"/>
      <c r="B78" s="578"/>
      <c r="C78" s="578"/>
      <c r="D78" s="581"/>
      <c r="E78" s="581"/>
      <c r="F78" s="576"/>
      <c r="G78" s="576"/>
      <c r="H78" s="575"/>
      <c r="I78" s="575"/>
      <c r="K78" s="124"/>
      <c r="L78" s="124"/>
      <c r="M78" s="124"/>
      <c r="N78" s="124"/>
      <c r="O78" s="124"/>
      <c r="P78" s="123"/>
      <c r="Q78" s="83"/>
      <c r="R78" s="77"/>
    </row>
    <row r="79" spans="1:18" ht="12.75">
      <c r="A79" s="557"/>
      <c r="B79" s="582"/>
      <c r="C79" s="582"/>
      <c r="D79" s="573"/>
      <c r="E79" s="573"/>
      <c r="F79" s="574"/>
      <c r="G79" s="574"/>
      <c r="H79" s="577"/>
      <c r="I79" s="577"/>
      <c r="K79" s="124"/>
      <c r="L79" s="124"/>
      <c r="M79" s="124"/>
      <c r="N79" s="124"/>
      <c r="O79" s="124"/>
      <c r="P79" s="123"/>
      <c r="Q79" s="83"/>
      <c r="R79" s="77"/>
    </row>
    <row r="80" spans="1:18" ht="12.75">
      <c r="A80" s="557"/>
      <c r="B80" s="582"/>
      <c r="C80" s="582"/>
      <c r="D80" s="573"/>
      <c r="E80" s="573"/>
      <c r="F80" s="574"/>
      <c r="G80" s="574"/>
      <c r="H80" s="577"/>
      <c r="I80" s="577"/>
      <c r="K80" s="124"/>
      <c r="L80" s="124"/>
      <c r="M80" s="124"/>
      <c r="N80" s="124"/>
      <c r="O80" s="124"/>
      <c r="P80" s="123"/>
      <c r="Q80" s="83"/>
      <c r="R80" s="77"/>
    </row>
    <row r="81" spans="1:18" ht="12.75">
      <c r="A81" s="578"/>
      <c r="B81" s="578"/>
      <c r="C81" s="578"/>
      <c r="D81" s="573"/>
      <c r="E81" s="573"/>
      <c r="F81" s="574"/>
      <c r="G81" s="574"/>
      <c r="H81" s="577"/>
      <c r="I81" s="577"/>
      <c r="K81" s="124"/>
      <c r="L81" s="124"/>
      <c r="M81" s="124"/>
      <c r="N81" s="124"/>
      <c r="O81" s="124"/>
      <c r="P81" s="123"/>
      <c r="Q81" s="83"/>
      <c r="R81" s="77"/>
    </row>
    <row r="82" spans="1:18" ht="12.75">
      <c r="A82" s="578"/>
      <c r="B82" s="578"/>
      <c r="C82" s="578"/>
      <c r="D82" s="581"/>
      <c r="E82" s="581"/>
      <c r="F82" s="576"/>
      <c r="G82" s="576"/>
      <c r="H82" s="577"/>
      <c r="I82" s="577"/>
      <c r="K82" s="124"/>
      <c r="L82" s="124"/>
      <c r="M82" s="124"/>
      <c r="N82" s="124"/>
      <c r="O82" s="124"/>
      <c r="P82" s="123"/>
      <c r="Q82" s="83"/>
      <c r="R82" s="77"/>
    </row>
    <row r="83" spans="1:18" ht="12.75">
      <c r="A83" s="578"/>
      <c r="B83" s="578"/>
      <c r="C83" s="578"/>
      <c r="D83" s="581"/>
      <c r="E83" s="581"/>
      <c r="F83" s="576"/>
      <c r="G83" s="576"/>
      <c r="H83" s="575"/>
      <c r="I83" s="575"/>
      <c r="K83" s="125"/>
      <c r="L83" s="124"/>
      <c r="M83" s="124"/>
      <c r="N83" s="124"/>
      <c r="O83" s="124"/>
      <c r="P83" s="123"/>
      <c r="Q83" s="83"/>
      <c r="R83" s="77"/>
    </row>
    <row r="84" spans="1:18" ht="12.75">
      <c r="A84" s="578"/>
      <c r="B84" s="578"/>
      <c r="C84" s="578"/>
      <c r="D84" s="581"/>
      <c r="E84" s="581"/>
      <c r="F84" s="576"/>
      <c r="G84" s="576"/>
      <c r="H84" s="575"/>
      <c r="I84" s="575"/>
      <c r="K84" s="124"/>
      <c r="L84" s="124"/>
      <c r="M84" s="124"/>
      <c r="N84" s="124"/>
      <c r="O84" s="124"/>
      <c r="P84" s="123"/>
      <c r="Q84" s="83"/>
      <c r="R84" s="77"/>
    </row>
    <row r="85" spans="1:18" ht="12.75">
      <c r="A85" s="578"/>
      <c r="B85" s="578"/>
      <c r="C85" s="578"/>
      <c r="D85" s="581"/>
      <c r="E85" s="581"/>
      <c r="F85" s="576"/>
      <c r="G85" s="576"/>
      <c r="H85" s="575"/>
      <c r="I85" s="575"/>
      <c r="K85" s="592"/>
      <c r="L85" s="592"/>
      <c r="M85" s="592"/>
      <c r="N85" s="592"/>
      <c r="O85" s="592"/>
      <c r="P85" s="123"/>
      <c r="Q85" s="83"/>
      <c r="R85" s="77"/>
    </row>
    <row r="86" spans="1:9" ht="12.75">
      <c r="A86" s="130"/>
      <c r="B86" s="130"/>
      <c r="C86" s="130"/>
      <c r="D86" s="573"/>
      <c r="E86" s="579"/>
      <c r="F86" s="574"/>
      <c r="G86" s="579"/>
      <c r="H86" s="577"/>
      <c r="I86" s="579"/>
    </row>
    <row r="87" spans="1:18" ht="12.75">
      <c r="A87" s="578"/>
      <c r="B87" s="578"/>
      <c r="C87" s="578"/>
      <c r="D87" s="573"/>
      <c r="E87" s="573"/>
      <c r="F87" s="574"/>
      <c r="G87" s="574"/>
      <c r="H87" s="577"/>
      <c r="I87" s="577"/>
      <c r="K87" s="588"/>
      <c r="L87" s="588"/>
      <c r="M87" s="588"/>
      <c r="N87" s="588"/>
      <c r="O87" s="588"/>
      <c r="P87" s="123"/>
      <c r="Q87" s="83"/>
      <c r="R87" s="77"/>
    </row>
    <row r="88" spans="1:18" ht="12.75">
      <c r="A88" s="578"/>
      <c r="B88" s="578"/>
      <c r="C88" s="578"/>
      <c r="D88" s="573"/>
      <c r="E88" s="573"/>
      <c r="F88" s="574"/>
      <c r="G88" s="574"/>
      <c r="H88" s="577"/>
      <c r="I88" s="577"/>
      <c r="K88" s="588"/>
      <c r="L88" s="588"/>
      <c r="M88" s="588"/>
      <c r="N88" s="588"/>
      <c r="O88" s="588"/>
      <c r="P88" s="123"/>
      <c r="Q88" s="83"/>
      <c r="R88" s="77"/>
    </row>
    <row r="89" spans="1:18" ht="12.75">
      <c r="A89" s="578"/>
      <c r="B89" s="578"/>
      <c r="C89" s="578"/>
      <c r="D89" s="573"/>
      <c r="E89" s="573"/>
      <c r="F89" s="574"/>
      <c r="G89" s="574"/>
      <c r="H89" s="577"/>
      <c r="I89" s="577"/>
      <c r="K89" s="588"/>
      <c r="L89" s="588"/>
      <c r="M89" s="588"/>
      <c r="N89" s="588"/>
      <c r="O89" s="588"/>
      <c r="P89" s="123"/>
      <c r="Q89" s="83"/>
      <c r="R89" s="77"/>
    </row>
    <row r="90" spans="1:18" ht="12.75">
      <c r="A90" s="557"/>
      <c r="B90" s="557"/>
      <c r="C90" s="557"/>
      <c r="D90" s="573"/>
      <c r="E90" s="573"/>
      <c r="F90" s="574"/>
      <c r="G90" s="574"/>
      <c r="H90" s="577"/>
      <c r="I90" s="577"/>
      <c r="K90" s="588"/>
      <c r="L90" s="588"/>
      <c r="M90" s="588"/>
      <c r="N90" s="588"/>
      <c r="O90" s="588"/>
      <c r="P90" s="123"/>
      <c r="Q90" s="83"/>
      <c r="R90" s="77"/>
    </row>
    <row r="91" spans="1:18" ht="12.75">
      <c r="A91" s="557"/>
      <c r="B91" s="557"/>
      <c r="C91" s="557"/>
      <c r="D91" s="573"/>
      <c r="E91" s="573"/>
      <c r="F91" s="574"/>
      <c r="G91" s="574"/>
      <c r="H91" s="577"/>
      <c r="I91" s="577"/>
      <c r="K91" s="129"/>
      <c r="L91" s="129"/>
      <c r="M91" s="129"/>
      <c r="N91" s="129"/>
      <c r="O91" s="129"/>
      <c r="P91" s="123"/>
      <c r="Q91" s="83"/>
      <c r="R91" s="77"/>
    </row>
    <row r="92" spans="1:18" ht="12.75">
      <c r="A92" s="557"/>
      <c r="B92" s="557"/>
      <c r="C92" s="557"/>
      <c r="D92" s="573"/>
      <c r="E92" s="573"/>
      <c r="F92" s="574"/>
      <c r="G92" s="574"/>
      <c r="H92" s="577"/>
      <c r="I92" s="577"/>
      <c r="K92" s="124"/>
      <c r="L92" s="114"/>
      <c r="M92" s="114"/>
      <c r="N92" s="114"/>
      <c r="O92" s="114"/>
      <c r="P92" s="123"/>
      <c r="Q92" s="83"/>
      <c r="R92" s="77"/>
    </row>
    <row r="93" spans="1:18" ht="12.75">
      <c r="A93" s="557"/>
      <c r="B93" s="557"/>
      <c r="C93" s="557"/>
      <c r="D93" s="573"/>
      <c r="E93" s="573"/>
      <c r="F93" s="574"/>
      <c r="G93" s="574"/>
      <c r="H93" s="577"/>
      <c r="I93" s="577"/>
      <c r="K93" s="124"/>
      <c r="L93" s="114"/>
      <c r="M93" s="114"/>
      <c r="N93" s="114"/>
      <c r="O93" s="114"/>
      <c r="P93" s="123"/>
      <c r="Q93" s="83"/>
      <c r="R93" s="77"/>
    </row>
    <row r="94" spans="1:18" ht="12.75">
      <c r="A94" s="557"/>
      <c r="B94" s="557"/>
      <c r="C94" s="557"/>
      <c r="D94" s="573"/>
      <c r="E94" s="573"/>
      <c r="F94" s="574"/>
      <c r="G94" s="574"/>
      <c r="H94" s="577"/>
      <c r="I94" s="577"/>
      <c r="K94" s="124"/>
      <c r="L94" s="114"/>
      <c r="M94" s="114"/>
      <c r="N94" s="114"/>
      <c r="O94" s="114"/>
      <c r="P94" s="123"/>
      <c r="Q94" s="83"/>
      <c r="R94" s="77"/>
    </row>
    <row r="95" spans="1:18" ht="12.75">
      <c r="A95" s="557"/>
      <c r="B95" s="557"/>
      <c r="C95" s="557"/>
      <c r="D95" s="573"/>
      <c r="E95" s="573"/>
      <c r="F95" s="574"/>
      <c r="G95" s="574"/>
      <c r="H95" s="577"/>
      <c r="I95" s="577"/>
      <c r="K95" s="124"/>
      <c r="L95" s="114"/>
      <c r="M95" s="114"/>
      <c r="N95" s="114"/>
      <c r="O95" s="114"/>
      <c r="P95" s="123"/>
      <c r="Q95" s="83"/>
      <c r="R95" s="77"/>
    </row>
    <row r="96" spans="1:18" ht="12.75">
      <c r="A96" s="557"/>
      <c r="B96" s="557"/>
      <c r="C96" s="557"/>
      <c r="D96" s="573"/>
      <c r="E96" s="573"/>
      <c r="F96" s="574"/>
      <c r="G96" s="574"/>
      <c r="H96" s="577"/>
      <c r="I96" s="577"/>
      <c r="K96" s="124"/>
      <c r="L96" s="114"/>
      <c r="M96" s="114"/>
      <c r="N96" s="114"/>
      <c r="O96" s="114"/>
      <c r="P96" s="123"/>
      <c r="Q96" s="83"/>
      <c r="R96" s="77"/>
    </row>
    <row r="97" spans="1:18" ht="12.75">
      <c r="A97" s="557"/>
      <c r="B97" s="557"/>
      <c r="C97" s="557"/>
      <c r="D97" s="573"/>
      <c r="E97" s="573"/>
      <c r="F97" s="574"/>
      <c r="G97" s="574"/>
      <c r="H97" s="577"/>
      <c r="I97" s="577"/>
      <c r="K97" s="124"/>
      <c r="L97" s="114"/>
      <c r="M97" s="114"/>
      <c r="N97" s="114"/>
      <c r="O97" s="114"/>
      <c r="P97" s="123"/>
      <c r="Q97" s="83"/>
      <c r="R97" s="77"/>
    </row>
    <row r="98" spans="1:18" ht="12.75">
      <c r="A98" s="557"/>
      <c r="B98" s="557"/>
      <c r="C98" s="557"/>
      <c r="D98" s="573"/>
      <c r="E98" s="573"/>
      <c r="F98" s="574"/>
      <c r="G98" s="574"/>
      <c r="H98" s="577"/>
      <c r="I98" s="577"/>
      <c r="K98" s="124"/>
      <c r="L98" s="114"/>
      <c r="M98" s="114"/>
      <c r="N98" s="114"/>
      <c r="O98" s="114"/>
      <c r="P98" s="123"/>
      <c r="Q98" s="83"/>
      <c r="R98" s="77"/>
    </row>
    <row r="99" spans="1:9" ht="12.75">
      <c r="A99" s="557"/>
      <c r="B99" s="557"/>
      <c r="C99" s="557"/>
      <c r="D99" s="573"/>
      <c r="E99" s="573"/>
      <c r="F99" s="574"/>
      <c r="G99" s="574"/>
      <c r="H99" s="577"/>
      <c r="I99" s="577"/>
    </row>
    <row r="100" spans="1:9" ht="12.75">
      <c r="A100" s="557"/>
      <c r="B100" s="557"/>
      <c r="C100" s="557"/>
      <c r="D100" s="573"/>
      <c r="E100" s="573"/>
      <c r="F100" s="574"/>
      <c r="G100" s="574"/>
      <c r="H100" s="577"/>
      <c r="I100" s="577"/>
    </row>
    <row r="101" spans="1:9" ht="12.75">
      <c r="A101" s="557"/>
      <c r="B101" s="557"/>
      <c r="C101" s="557"/>
      <c r="D101" s="573"/>
      <c r="E101" s="573"/>
      <c r="F101" s="574"/>
      <c r="G101" s="574"/>
      <c r="H101" s="577"/>
      <c r="I101" s="577"/>
    </row>
    <row r="102" spans="14:16" ht="12.75">
      <c r="N102" s="531"/>
      <c r="O102" s="531"/>
      <c r="P102" s="531"/>
    </row>
    <row r="103" spans="14:16" ht="12.75">
      <c r="N103" s="531"/>
      <c r="O103" s="531"/>
      <c r="P103" s="531"/>
    </row>
    <row r="104" spans="14:16" ht="12.75">
      <c r="N104" s="531"/>
      <c r="O104" s="531"/>
      <c r="P104" s="531"/>
    </row>
    <row r="105" spans="1:16" ht="12.75">
      <c r="A105" s="557"/>
      <c r="B105" s="557"/>
      <c r="C105" s="557"/>
      <c r="D105" s="557"/>
      <c r="E105" s="557"/>
      <c r="F105" s="557"/>
      <c r="G105" s="557"/>
      <c r="H105" s="557"/>
      <c r="I105" s="557"/>
      <c r="N105" s="531"/>
      <c r="O105" s="531"/>
      <c r="P105" s="531"/>
    </row>
    <row r="106" spans="1:16" ht="12.75">
      <c r="A106" s="557"/>
      <c r="B106" s="557"/>
      <c r="C106" s="557"/>
      <c r="D106" s="557"/>
      <c r="E106" s="557"/>
      <c r="F106" s="557"/>
      <c r="G106" s="557"/>
      <c r="H106" s="557"/>
      <c r="I106" s="557"/>
      <c r="N106" s="531"/>
      <c r="O106" s="531"/>
      <c r="P106" s="531"/>
    </row>
    <row r="107" spans="1:16" ht="12.75">
      <c r="A107" s="126"/>
      <c r="B107" s="126"/>
      <c r="C107" s="126"/>
      <c r="D107" s="126"/>
      <c r="E107" s="126"/>
      <c r="F107" s="126"/>
      <c r="G107" s="126"/>
      <c r="H107" s="126"/>
      <c r="I107" s="126"/>
      <c r="N107" s="531"/>
      <c r="O107" s="531"/>
      <c r="P107" s="531"/>
    </row>
  </sheetData>
  <sheetProtection/>
  <mergeCells count="407">
    <mergeCell ref="H54:I54"/>
    <mergeCell ref="K47:N47"/>
    <mergeCell ref="K48:N48"/>
    <mergeCell ref="D45:E45"/>
    <mergeCell ref="H42:I42"/>
    <mergeCell ref="C8:D8"/>
    <mergeCell ref="C10:D10"/>
    <mergeCell ref="E10:G10"/>
    <mergeCell ref="H15:K15"/>
    <mergeCell ref="C12:D12"/>
    <mergeCell ref="K59:O59"/>
    <mergeCell ref="H83:I83"/>
    <mergeCell ref="K76:O76"/>
    <mergeCell ref="K85:O85"/>
    <mergeCell ref="K87:O87"/>
    <mergeCell ref="K71:R71"/>
    <mergeCell ref="H65:I65"/>
    <mergeCell ref="H62:I62"/>
    <mergeCell ref="K75:N75"/>
    <mergeCell ref="H79:I79"/>
    <mergeCell ref="K88:O88"/>
    <mergeCell ref="H68:I68"/>
    <mergeCell ref="K89:O89"/>
    <mergeCell ref="K55:N55"/>
    <mergeCell ref="K56:N56"/>
    <mergeCell ref="K66:N66"/>
    <mergeCell ref="K70:N70"/>
    <mergeCell ref="H69:I69"/>
    <mergeCell ref="K72:N72"/>
    <mergeCell ref="K74:N74"/>
    <mergeCell ref="N102:P107"/>
    <mergeCell ref="H93:I93"/>
    <mergeCell ref="H57:I57"/>
    <mergeCell ref="H63:I63"/>
    <mergeCell ref="H66:I66"/>
    <mergeCell ref="H70:I70"/>
    <mergeCell ref="H95:I95"/>
    <mergeCell ref="H91:I91"/>
    <mergeCell ref="H88:I88"/>
    <mergeCell ref="H77:I77"/>
    <mergeCell ref="K90:O90"/>
    <mergeCell ref="A106:C106"/>
    <mergeCell ref="D106:F106"/>
    <mergeCell ref="G106:I106"/>
    <mergeCell ref="D82:E82"/>
    <mergeCell ref="G105:I105"/>
    <mergeCell ref="H100:I100"/>
    <mergeCell ref="A101:C101"/>
    <mergeCell ref="D101:E101"/>
    <mergeCell ref="F101:G101"/>
    <mergeCell ref="H101:I101"/>
    <mergeCell ref="K49:N49"/>
    <mergeCell ref="K51:N51"/>
    <mergeCell ref="K67:N67"/>
    <mergeCell ref="K50:N50"/>
    <mergeCell ref="H99:I99"/>
    <mergeCell ref="H92:I92"/>
    <mergeCell ref="K52:N52"/>
    <mergeCell ref="K57:N57"/>
    <mergeCell ref="H82:I82"/>
    <mergeCell ref="A100:C100"/>
    <mergeCell ref="D100:E100"/>
    <mergeCell ref="F100:G100"/>
    <mergeCell ref="D93:E93"/>
    <mergeCell ref="F93:G93"/>
    <mergeCell ref="D96:E96"/>
    <mergeCell ref="F97:G97"/>
    <mergeCell ref="A98:C98"/>
    <mergeCell ref="D98:E98"/>
    <mergeCell ref="F98:G98"/>
    <mergeCell ref="A105:C105"/>
    <mergeCell ref="A99:C99"/>
    <mergeCell ref="D99:E99"/>
    <mergeCell ref="F99:G99"/>
    <mergeCell ref="A83:C83"/>
    <mergeCell ref="D83:E83"/>
    <mergeCell ref="F83:G83"/>
    <mergeCell ref="D105:F105"/>
    <mergeCell ref="F86:G86"/>
    <mergeCell ref="F92:G92"/>
    <mergeCell ref="A80:C80"/>
    <mergeCell ref="H80:I80"/>
    <mergeCell ref="A84:C84"/>
    <mergeCell ref="D84:E84"/>
    <mergeCell ref="F84:G84"/>
    <mergeCell ref="H84:I84"/>
    <mergeCell ref="A81:C81"/>
    <mergeCell ref="D81:E81"/>
    <mergeCell ref="F81:G81"/>
    <mergeCell ref="H81:I81"/>
    <mergeCell ref="H73:I73"/>
    <mergeCell ref="A76:C76"/>
    <mergeCell ref="A74:C74"/>
    <mergeCell ref="F76:G76"/>
    <mergeCell ref="F75:G75"/>
    <mergeCell ref="H76:I76"/>
    <mergeCell ref="D75:E75"/>
    <mergeCell ref="D74:E74"/>
    <mergeCell ref="F74:G74"/>
    <mergeCell ref="D76:E76"/>
    <mergeCell ref="F90:G90"/>
    <mergeCell ref="D90:E90"/>
    <mergeCell ref="H75:I75"/>
    <mergeCell ref="H90:I90"/>
    <mergeCell ref="H89:I89"/>
    <mergeCell ref="H87:I87"/>
    <mergeCell ref="F88:G88"/>
    <mergeCell ref="H86:I86"/>
    <mergeCell ref="F85:G85"/>
    <mergeCell ref="H85:I85"/>
    <mergeCell ref="A77:C77"/>
    <mergeCell ref="D77:E77"/>
    <mergeCell ref="F77:G77"/>
    <mergeCell ref="F89:G89"/>
    <mergeCell ref="D85:E85"/>
    <mergeCell ref="A79:C79"/>
    <mergeCell ref="F82:G82"/>
    <mergeCell ref="A82:C82"/>
    <mergeCell ref="A78:C78"/>
    <mergeCell ref="D78:E78"/>
    <mergeCell ref="A85:C85"/>
    <mergeCell ref="A89:C89"/>
    <mergeCell ref="D89:E89"/>
    <mergeCell ref="D86:E86"/>
    <mergeCell ref="A90:C90"/>
    <mergeCell ref="F87:G87"/>
    <mergeCell ref="A88:C88"/>
    <mergeCell ref="D88:E88"/>
    <mergeCell ref="D87:E87"/>
    <mergeCell ref="A87:C87"/>
    <mergeCell ref="H98:I98"/>
    <mergeCell ref="A95:C95"/>
    <mergeCell ref="D95:E95"/>
    <mergeCell ref="F95:G95"/>
    <mergeCell ref="A96:C96"/>
    <mergeCell ref="A97:C97"/>
    <mergeCell ref="D97:E97"/>
    <mergeCell ref="H97:I97"/>
    <mergeCell ref="F96:G96"/>
    <mergeCell ref="H96:I96"/>
    <mergeCell ref="A94:C94"/>
    <mergeCell ref="D94:E94"/>
    <mergeCell ref="F94:G94"/>
    <mergeCell ref="H94:I94"/>
    <mergeCell ref="A91:C91"/>
    <mergeCell ref="D91:E91"/>
    <mergeCell ref="A93:C93"/>
    <mergeCell ref="D92:E92"/>
    <mergeCell ref="F91:G91"/>
    <mergeCell ref="A92:C92"/>
    <mergeCell ref="D79:E79"/>
    <mergeCell ref="F79:G79"/>
    <mergeCell ref="H78:I78"/>
    <mergeCell ref="F78:G78"/>
    <mergeCell ref="D80:E80"/>
    <mergeCell ref="F80:G80"/>
    <mergeCell ref="F68:G68"/>
    <mergeCell ref="F70:G70"/>
    <mergeCell ref="D70:E70"/>
    <mergeCell ref="A73:C73"/>
    <mergeCell ref="F73:G73"/>
    <mergeCell ref="A71:I71"/>
    <mergeCell ref="A72:C72"/>
    <mergeCell ref="D72:E72"/>
    <mergeCell ref="D73:E73"/>
    <mergeCell ref="F72:G72"/>
    <mergeCell ref="A66:C66"/>
    <mergeCell ref="A68:C68"/>
    <mergeCell ref="D68:E68"/>
    <mergeCell ref="A70:C70"/>
    <mergeCell ref="A69:C69"/>
    <mergeCell ref="D69:E69"/>
    <mergeCell ref="D67:E67"/>
    <mergeCell ref="A67:C67"/>
    <mergeCell ref="K58:O58"/>
    <mergeCell ref="K53:N53"/>
    <mergeCell ref="F51:G51"/>
    <mergeCell ref="K54:N54"/>
    <mergeCell ref="F55:G55"/>
    <mergeCell ref="H55:I55"/>
    <mergeCell ref="H52:I52"/>
    <mergeCell ref="H56:I56"/>
    <mergeCell ref="H51:I51"/>
    <mergeCell ref="F57:G57"/>
    <mergeCell ref="H60:I60"/>
    <mergeCell ref="H64:I64"/>
    <mergeCell ref="A65:C65"/>
    <mergeCell ref="H74:I74"/>
    <mergeCell ref="A75:C75"/>
    <mergeCell ref="H61:I61"/>
    <mergeCell ref="F62:G62"/>
    <mergeCell ref="A64:C64"/>
    <mergeCell ref="F67:G67"/>
    <mergeCell ref="H67:I67"/>
    <mergeCell ref="D57:E57"/>
    <mergeCell ref="D59:E59"/>
    <mergeCell ref="D66:E66"/>
    <mergeCell ref="D61:E61"/>
    <mergeCell ref="D65:E65"/>
    <mergeCell ref="D64:E64"/>
    <mergeCell ref="D63:E63"/>
    <mergeCell ref="F58:G58"/>
    <mergeCell ref="F65:G65"/>
    <mergeCell ref="F64:G64"/>
    <mergeCell ref="A63:C63"/>
    <mergeCell ref="D60:E60"/>
    <mergeCell ref="F59:G59"/>
    <mergeCell ref="F63:G63"/>
    <mergeCell ref="D62:E62"/>
    <mergeCell ref="A47:C47"/>
    <mergeCell ref="A60:C60"/>
    <mergeCell ref="A59:C59"/>
    <mergeCell ref="D48:E48"/>
    <mergeCell ref="D58:E58"/>
    <mergeCell ref="A57:C57"/>
    <mergeCell ref="A58:C58"/>
    <mergeCell ref="A55:C55"/>
    <mergeCell ref="D54:E54"/>
    <mergeCell ref="D49:E49"/>
    <mergeCell ref="A2:R2"/>
    <mergeCell ref="P33:R33"/>
    <mergeCell ref="A36:K36"/>
    <mergeCell ref="E33:G33"/>
    <mergeCell ref="H33:K33"/>
    <mergeCell ref="A35:R35"/>
    <mergeCell ref="A3:R3"/>
    <mergeCell ref="A12:A13"/>
    <mergeCell ref="E12:G12"/>
    <mergeCell ref="A10:A11"/>
    <mergeCell ref="A4:R4"/>
    <mergeCell ref="A5:R5"/>
    <mergeCell ref="P6:R6"/>
    <mergeCell ref="A7:R7"/>
    <mergeCell ref="H6:K6"/>
    <mergeCell ref="C6:D6"/>
    <mergeCell ref="E6:G6"/>
    <mergeCell ref="E17:G17"/>
    <mergeCell ref="E15:G15"/>
    <mergeCell ref="E11:G11"/>
    <mergeCell ref="E8:G8"/>
    <mergeCell ref="H8:K8"/>
    <mergeCell ref="H12:K12"/>
    <mergeCell ref="C14:D14"/>
    <mergeCell ref="P23:R23"/>
    <mergeCell ref="P18:R18"/>
    <mergeCell ref="H10:K10"/>
    <mergeCell ref="H9:K9"/>
    <mergeCell ref="H17:K17"/>
    <mergeCell ref="P8:R11"/>
    <mergeCell ref="H11:K11"/>
    <mergeCell ref="P17:R17"/>
    <mergeCell ref="H18:K18"/>
    <mergeCell ref="A38:K38"/>
    <mergeCell ref="C11:D11"/>
    <mergeCell ref="C9:D9"/>
    <mergeCell ref="C16:D16"/>
    <mergeCell ref="E16:G16"/>
    <mergeCell ref="E9:G9"/>
    <mergeCell ref="A14:A15"/>
    <mergeCell ref="A16:A17"/>
    <mergeCell ref="C15:D15"/>
    <mergeCell ref="E14:G14"/>
    <mergeCell ref="P28:R28"/>
    <mergeCell ref="C17:D17"/>
    <mergeCell ref="A1:R1"/>
    <mergeCell ref="K44:O44"/>
    <mergeCell ref="K45:O45"/>
    <mergeCell ref="K46:O46"/>
    <mergeCell ref="P22:R22"/>
    <mergeCell ref="A8:A9"/>
    <mergeCell ref="E18:G18"/>
    <mergeCell ref="P15:R15"/>
    <mergeCell ref="P16:R16"/>
    <mergeCell ref="P12:R12"/>
    <mergeCell ref="P13:R13"/>
    <mergeCell ref="H13:K13"/>
    <mergeCell ref="E13:G13"/>
    <mergeCell ref="P14:R14"/>
    <mergeCell ref="H16:K16"/>
    <mergeCell ref="C13:D13"/>
    <mergeCell ref="H14:K14"/>
    <mergeCell ref="H19:K19"/>
    <mergeCell ref="F43:G43"/>
    <mergeCell ref="K42:O42"/>
    <mergeCell ref="A37:K37"/>
    <mergeCell ref="K43:O43"/>
    <mergeCell ref="C18:D18"/>
    <mergeCell ref="C21:D21"/>
    <mergeCell ref="H23:K23"/>
    <mergeCell ref="C23:D23"/>
    <mergeCell ref="P19:R19"/>
    <mergeCell ref="P21:R21"/>
    <mergeCell ref="D43:E43"/>
    <mergeCell ref="E20:G20"/>
    <mergeCell ref="E19:G19"/>
    <mergeCell ref="C22:D22"/>
    <mergeCell ref="C19:D19"/>
    <mergeCell ref="H28:K28"/>
    <mergeCell ref="H26:K26"/>
    <mergeCell ref="A44:C44"/>
    <mergeCell ref="A45:C45"/>
    <mergeCell ref="H43:I43"/>
    <mergeCell ref="H22:K22"/>
    <mergeCell ref="P20:R20"/>
    <mergeCell ref="F42:G42"/>
    <mergeCell ref="E32:G32"/>
    <mergeCell ref="H32:K32"/>
    <mergeCell ref="E22:G22"/>
    <mergeCell ref="P26:R26"/>
    <mergeCell ref="P32:R32"/>
    <mergeCell ref="H30:K30"/>
    <mergeCell ref="D42:E42"/>
    <mergeCell ref="A39:K39"/>
    <mergeCell ref="E26:G26"/>
    <mergeCell ref="C34:D34"/>
    <mergeCell ref="E34:G34"/>
    <mergeCell ref="C30:D30"/>
    <mergeCell ref="P34:R34"/>
    <mergeCell ref="A27:R27"/>
    <mergeCell ref="A40:K40"/>
    <mergeCell ref="A18:A19"/>
    <mergeCell ref="A22:A23"/>
    <mergeCell ref="A20:A21"/>
    <mergeCell ref="C20:D20"/>
    <mergeCell ref="E23:G23"/>
    <mergeCell ref="E21:G21"/>
    <mergeCell ref="H21:K21"/>
    <mergeCell ref="H20:K20"/>
    <mergeCell ref="H31:K31"/>
    <mergeCell ref="A41:K41"/>
    <mergeCell ref="F49:G49"/>
    <mergeCell ref="F50:G50"/>
    <mergeCell ref="H48:I48"/>
    <mergeCell ref="F46:G46"/>
    <mergeCell ref="H46:I46"/>
    <mergeCell ref="D46:E46"/>
    <mergeCell ref="A46:C46"/>
    <mergeCell ref="F45:G45"/>
    <mergeCell ref="H45:I45"/>
    <mergeCell ref="K68:N68"/>
    <mergeCell ref="K69:N69"/>
    <mergeCell ref="A53:C53"/>
    <mergeCell ref="A54:C54"/>
    <mergeCell ref="D53:E53"/>
    <mergeCell ref="A61:C61"/>
    <mergeCell ref="F61:G61"/>
    <mergeCell ref="D55:E55"/>
    <mergeCell ref="F60:G60"/>
    <mergeCell ref="H58:I58"/>
    <mergeCell ref="H50:I50"/>
    <mergeCell ref="D51:E51"/>
    <mergeCell ref="D52:E52"/>
    <mergeCell ref="F54:G54"/>
    <mergeCell ref="P31:R31"/>
    <mergeCell ref="P29:R29"/>
    <mergeCell ref="H53:I53"/>
    <mergeCell ref="C33:D33"/>
    <mergeCell ref="A43:C43"/>
    <mergeCell ref="C31:D31"/>
    <mergeCell ref="E29:G29"/>
    <mergeCell ref="H29:K29"/>
    <mergeCell ref="P36:R41"/>
    <mergeCell ref="D47:E47"/>
    <mergeCell ref="F47:G47"/>
    <mergeCell ref="E31:G31"/>
    <mergeCell ref="C32:D32"/>
    <mergeCell ref="C29:D29"/>
    <mergeCell ref="A42:C42"/>
    <mergeCell ref="E30:G30"/>
    <mergeCell ref="A48:C48"/>
    <mergeCell ref="A50:C50"/>
    <mergeCell ref="A51:C51"/>
    <mergeCell ref="F53:G53"/>
    <mergeCell ref="D56:E56"/>
    <mergeCell ref="F52:G52"/>
    <mergeCell ref="A52:C52"/>
    <mergeCell ref="D50:E50"/>
    <mergeCell ref="P24:R24"/>
    <mergeCell ref="P25:R25"/>
    <mergeCell ref="P30:R30"/>
    <mergeCell ref="C28:D28"/>
    <mergeCell ref="E28:G28"/>
    <mergeCell ref="A56:C56"/>
    <mergeCell ref="A49:C49"/>
    <mergeCell ref="A26:B26"/>
    <mergeCell ref="C26:D26"/>
    <mergeCell ref="H34:K34"/>
    <mergeCell ref="H72:I72"/>
    <mergeCell ref="E25:G25"/>
    <mergeCell ref="H25:K25"/>
    <mergeCell ref="H49:I49"/>
    <mergeCell ref="F66:G66"/>
    <mergeCell ref="F69:G69"/>
    <mergeCell ref="D44:E44"/>
    <mergeCell ref="F44:G44"/>
    <mergeCell ref="H44:I44"/>
    <mergeCell ref="F56:G56"/>
    <mergeCell ref="K73:N73"/>
    <mergeCell ref="A62:C62"/>
    <mergeCell ref="H47:I47"/>
    <mergeCell ref="H59:I59"/>
    <mergeCell ref="A24:A25"/>
    <mergeCell ref="C24:D24"/>
    <mergeCell ref="E24:G24"/>
    <mergeCell ref="H24:K24"/>
    <mergeCell ref="C25:D25"/>
    <mergeCell ref="F48:G48"/>
  </mergeCells>
  <hyperlinks>
    <hyperlink ref="A7:R7" r:id="rId1" display="Пожарные шкафы для рукавов 51 и 66 мм металлические"/>
  </hyperlinks>
  <printOptions horizontalCentered="1" verticalCentered="1"/>
  <pageMargins left="0" right="0" top="0" bottom="0" header="0" footer="0"/>
  <pageSetup fitToHeight="1" fitToWidth="1" horizontalDpi="300" verticalDpi="300" orientation="portrait" paperSize="9" scale="8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L29" sqref="L29"/>
      <selection pane="bottomLeft" activeCell="A5" sqref="A5:L5"/>
    </sheetView>
  </sheetViews>
  <sheetFormatPr defaultColWidth="9.00390625" defaultRowHeight="12.75"/>
  <cols>
    <col min="1" max="1" width="39.625" style="0" customWidth="1"/>
    <col min="2" max="2" width="6.125" style="0" customWidth="1"/>
    <col min="3" max="3" width="8.25390625" style="0" customWidth="1"/>
    <col min="4" max="4" width="9.75390625" style="0" customWidth="1"/>
    <col min="5" max="5" width="0.12890625" style="0" customWidth="1"/>
    <col min="6" max="6" width="0.74609375" style="0" customWidth="1"/>
    <col min="7" max="7" width="9.375" style="0" customWidth="1"/>
    <col min="8" max="8" width="4.875" style="0" customWidth="1"/>
    <col min="9" max="9" width="13.625" style="0" customWidth="1"/>
    <col min="10" max="11" width="6.625" style="0" customWidth="1"/>
    <col min="12" max="12" width="8.75390625" style="0" customWidth="1"/>
    <col min="13" max="13" width="9.125" style="0" hidden="1" customWidth="1"/>
  </cols>
  <sheetData>
    <row r="1" spans="1:12" s="22" customFormat="1" ht="93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s="22" customFormat="1" ht="15" customHeight="1">
      <c r="A2" s="623" t="s">
        <v>112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5"/>
    </row>
    <row r="3" spans="1:12" s="22" customFormat="1" ht="17.25" customHeight="1">
      <c r="A3" s="299" t="s">
        <v>691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2"/>
    </row>
    <row r="4" spans="1:12" s="1" customFormat="1" ht="12.75" customHeight="1">
      <c r="A4" s="302" t="s">
        <v>739</v>
      </c>
      <c r="B4" s="303"/>
      <c r="C4" s="303"/>
      <c r="D4" s="303"/>
      <c r="E4" s="303"/>
      <c r="F4" s="303"/>
      <c r="G4" s="304"/>
      <c r="H4" s="388"/>
      <c r="I4" s="388"/>
      <c r="J4" s="388"/>
      <c r="K4" s="388"/>
      <c r="L4" s="389"/>
    </row>
    <row r="5" spans="1:12" s="29" customFormat="1" ht="12.75" customHeight="1">
      <c r="A5" s="542" t="s">
        <v>362</v>
      </c>
      <c r="B5" s="542"/>
      <c r="C5" s="542"/>
      <c r="D5" s="542"/>
      <c r="E5" s="542"/>
      <c r="F5" s="542"/>
      <c r="G5" s="542"/>
      <c r="H5" s="544"/>
      <c r="I5" s="544"/>
      <c r="J5" s="544"/>
      <c r="K5" s="544"/>
      <c r="L5" s="544"/>
    </row>
    <row r="6" spans="1:13" s="1" customFormat="1" ht="12" customHeight="1">
      <c r="A6" s="610" t="s">
        <v>676</v>
      </c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49"/>
    </row>
    <row r="7" spans="1:17" s="1" customFormat="1" ht="12" customHeight="1">
      <c r="A7" s="611" t="s">
        <v>633</v>
      </c>
      <c r="B7" s="611"/>
      <c r="C7" s="611"/>
      <c r="D7" s="611"/>
      <c r="E7" s="611"/>
      <c r="F7" s="611"/>
      <c r="G7" s="611"/>
      <c r="H7" s="38" t="s">
        <v>4</v>
      </c>
      <c r="I7" s="14">
        <v>9951</v>
      </c>
      <c r="J7" s="164" t="s">
        <v>229</v>
      </c>
      <c r="K7" s="174"/>
      <c r="L7" s="151"/>
      <c r="M7" s="151"/>
      <c r="O7" s="631"/>
      <c r="P7" s="632"/>
      <c r="Q7" s="632"/>
    </row>
    <row r="8" spans="1:13" s="1" customFormat="1" ht="12" customHeight="1">
      <c r="A8" s="611" t="s">
        <v>634</v>
      </c>
      <c r="B8" s="611"/>
      <c r="C8" s="611"/>
      <c r="D8" s="611"/>
      <c r="E8" s="611"/>
      <c r="F8" s="611"/>
      <c r="G8" s="611"/>
      <c r="H8" s="38" t="s">
        <v>4</v>
      </c>
      <c r="I8" s="14">
        <v>10379</v>
      </c>
      <c r="J8" s="164" t="s">
        <v>230</v>
      </c>
      <c r="K8" s="174"/>
      <c r="L8" s="155"/>
      <c r="M8" s="155"/>
    </row>
    <row r="9" spans="1:13" s="1" customFormat="1" ht="12" customHeight="1">
      <c r="A9" s="611" t="s">
        <v>635</v>
      </c>
      <c r="B9" s="611"/>
      <c r="C9" s="611"/>
      <c r="D9" s="611"/>
      <c r="E9" s="611"/>
      <c r="F9" s="611"/>
      <c r="G9" s="611"/>
      <c r="H9" s="38" t="s">
        <v>4</v>
      </c>
      <c r="I9" s="14">
        <v>11663</v>
      </c>
      <c r="J9" s="164" t="s">
        <v>230</v>
      </c>
      <c r="K9" s="174"/>
      <c r="L9" s="155"/>
      <c r="M9" s="155"/>
    </row>
    <row r="10" spans="1:13" s="1" customFormat="1" ht="12" customHeight="1">
      <c r="A10" s="467" t="s">
        <v>636</v>
      </c>
      <c r="B10" s="467"/>
      <c r="C10" s="467"/>
      <c r="D10" s="467"/>
      <c r="E10" s="467"/>
      <c r="F10" s="467"/>
      <c r="G10" s="467"/>
      <c r="H10" s="7" t="s">
        <v>4</v>
      </c>
      <c r="I10" s="14">
        <v>17976</v>
      </c>
      <c r="J10" s="164" t="s">
        <v>230</v>
      </c>
      <c r="K10" s="174"/>
      <c r="L10" s="155"/>
      <c r="M10" s="155"/>
    </row>
    <row r="11" spans="1:13" s="1" customFormat="1" ht="12" customHeight="1">
      <c r="A11" s="467" t="s">
        <v>637</v>
      </c>
      <c r="B11" s="467"/>
      <c r="C11" s="467"/>
      <c r="D11" s="467"/>
      <c r="E11" s="467"/>
      <c r="F11" s="467"/>
      <c r="G11" s="467"/>
      <c r="H11" s="7" t="s">
        <v>4</v>
      </c>
      <c r="I11" s="14">
        <v>35952</v>
      </c>
      <c r="J11" s="164" t="s">
        <v>231</v>
      </c>
      <c r="K11" s="153"/>
      <c r="L11" s="153"/>
      <c r="M11" s="152"/>
    </row>
    <row r="12" spans="1:13" s="1" customFormat="1" ht="12" customHeight="1">
      <c r="A12" s="467" t="s">
        <v>638</v>
      </c>
      <c r="B12" s="467"/>
      <c r="C12" s="467"/>
      <c r="D12" s="467"/>
      <c r="E12" s="467"/>
      <c r="F12" s="467"/>
      <c r="G12" s="467"/>
      <c r="H12" s="7" t="s">
        <v>4</v>
      </c>
      <c r="I12" s="14">
        <v>28248</v>
      </c>
      <c r="J12" s="164" t="s">
        <v>231</v>
      </c>
      <c r="K12" s="153"/>
      <c r="L12" s="153"/>
      <c r="M12" s="152"/>
    </row>
    <row r="13" spans="1:13" s="1" customFormat="1" ht="12" customHeight="1">
      <c r="A13" s="626" t="s">
        <v>639</v>
      </c>
      <c r="B13" s="627"/>
      <c r="C13" s="627"/>
      <c r="D13" s="627"/>
      <c r="E13" s="627"/>
      <c r="F13" s="627"/>
      <c r="G13" s="627"/>
      <c r="H13" s="627"/>
      <c r="I13" s="627"/>
      <c r="J13" s="627"/>
      <c r="K13" s="627"/>
      <c r="L13" s="628"/>
      <c r="M13" s="152"/>
    </row>
    <row r="14" spans="1:13" s="1" customFormat="1" ht="12" customHeight="1">
      <c r="A14" s="639" t="s">
        <v>640</v>
      </c>
      <c r="B14" s="640"/>
      <c r="C14" s="640"/>
      <c r="D14" s="640"/>
      <c r="E14" s="640"/>
      <c r="F14" s="640"/>
      <c r="G14" s="641"/>
      <c r="H14" s="267" t="s">
        <v>4</v>
      </c>
      <c r="I14" s="239">
        <v>12198</v>
      </c>
      <c r="J14" s="643" t="s">
        <v>645</v>
      </c>
      <c r="K14" s="644"/>
      <c r="L14" s="645"/>
      <c r="M14" s="152"/>
    </row>
    <row r="15" spans="1:13" s="1" customFormat="1" ht="12" customHeight="1">
      <c r="A15" s="642" t="s">
        <v>641</v>
      </c>
      <c r="B15" s="642"/>
      <c r="C15" s="642"/>
      <c r="D15" s="642"/>
      <c r="E15" s="642"/>
      <c r="F15" s="642"/>
      <c r="G15" s="642"/>
      <c r="H15" s="267" t="s">
        <v>4</v>
      </c>
      <c r="I15" s="239">
        <v>16799</v>
      </c>
      <c r="J15" s="643" t="s">
        <v>646</v>
      </c>
      <c r="K15" s="644"/>
      <c r="L15" s="645"/>
      <c r="M15" s="152"/>
    </row>
    <row r="16" spans="1:13" s="1" customFormat="1" ht="12" customHeight="1">
      <c r="A16" s="642" t="s">
        <v>642</v>
      </c>
      <c r="B16" s="642"/>
      <c r="C16" s="642"/>
      <c r="D16" s="642"/>
      <c r="E16" s="642"/>
      <c r="F16" s="642"/>
      <c r="G16" s="642"/>
      <c r="H16" s="267" t="s">
        <v>4</v>
      </c>
      <c r="I16" s="239">
        <v>27499</v>
      </c>
      <c r="J16" s="643" t="s">
        <v>647</v>
      </c>
      <c r="K16" s="644"/>
      <c r="L16" s="645"/>
      <c r="M16" s="154"/>
    </row>
    <row r="17" spans="1:13" s="1" customFormat="1" ht="12" customHeight="1">
      <c r="A17" s="630" t="s">
        <v>643</v>
      </c>
      <c r="B17" s="630"/>
      <c r="C17" s="630"/>
      <c r="D17" s="630"/>
      <c r="E17" s="630"/>
      <c r="F17" s="630"/>
      <c r="G17" s="630"/>
      <c r="H17" s="267" t="s">
        <v>4</v>
      </c>
      <c r="I17" s="239">
        <v>38306</v>
      </c>
      <c r="J17" s="643" t="s">
        <v>648</v>
      </c>
      <c r="K17" s="644"/>
      <c r="L17" s="645"/>
      <c r="M17" s="152"/>
    </row>
    <row r="18" spans="1:13" s="1" customFormat="1" ht="12" customHeight="1">
      <c r="A18" s="630" t="s">
        <v>644</v>
      </c>
      <c r="B18" s="630"/>
      <c r="C18" s="630"/>
      <c r="D18" s="630"/>
      <c r="E18" s="630"/>
      <c r="F18" s="630"/>
      <c r="G18" s="630"/>
      <c r="H18" s="267" t="s">
        <v>4</v>
      </c>
      <c r="I18" s="239">
        <v>34775</v>
      </c>
      <c r="J18" s="643" t="s">
        <v>649</v>
      </c>
      <c r="K18" s="644"/>
      <c r="L18" s="645"/>
      <c r="M18" s="152"/>
    </row>
    <row r="19" spans="1:13" s="1" customFormat="1" ht="12" customHeight="1">
      <c r="A19" s="626" t="s">
        <v>650</v>
      </c>
      <c r="B19" s="627"/>
      <c r="C19" s="627"/>
      <c r="D19" s="627"/>
      <c r="E19" s="627"/>
      <c r="F19" s="627"/>
      <c r="G19" s="627"/>
      <c r="H19" s="627"/>
      <c r="I19" s="627"/>
      <c r="J19" s="627"/>
      <c r="K19" s="627"/>
      <c r="L19" s="628"/>
      <c r="M19" s="152"/>
    </row>
    <row r="20" spans="1:13" s="1" customFormat="1" ht="12" customHeight="1">
      <c r="A20" s="467" t="s">
        <v>651</v>
      </c>
      <c r="B20" s="467"/>
      <c r="C20" s="467"/>
      <c r="D20" s="467"/>
      <c r="E20" s="467"/>
      <c r="F20" s="467"/>
      <c r="G20" s="467"/>
      <c r="H20" s="267" t="s">
        <v>4</v>
      </c>
      <c r="I20" s="239">
        <v>5992</v>
      </c>
      <c r="J20" s="643" t="s">
        <v>653</v>
      </c>
      <c r="K20" s="644"/>
      <c r="L20" s="645"/>
      <c r="M20" s="152"/>
    </row>
    <row r="21" spans="1:13" s="1" customFormat="1" ht="12" customHeight="1">
      <c r="A21" s="612" t="s">
        <v>652</v>
      </c>
      <c r="B21" s="613"/>
      <c r="C21" s="613"/>
      <c r="D21" s="613"/>
      <c r="E21" s="613"/>
      <c r="F21" s="613"/>
      <c r="G21" s="614"/>
      <c r="H21" s="267" t="s">
        <v>4</v>
      </c>
      <c r="I21" s="239">
        <v>8774</v>
      </c>
      <c r="J21" s="643" t="s">
        <v>654</v>
      </c>
      <c r="K21" s="644"/>
      <c r="L21" s="645"/>
      <c r="M21" s="152"/>
    </row>
    <row r="22" spans="1:13" s="1" customFormat="1" ht="12" customHeight="1">
      <c r="A22" s="626" t="s">
        <v>655</v>
      </c>
      <c r="B22" s="627"/>
      <c r="C22" s="627"/>
      <c r="D22" s="627"/>
      <c r="E22" s="627"/>
      <c r="F22" s="627"/>
      <c r="G22" s="627"/>
      <c r="H22" s="627"/>
      <c r="I22" s="627"/>
      <c r="J22" s="627"/>
      <c r="K22" s="627"/>
      <c r="L22" s="628"/>
      <c r="M22" s="152"/>
    </row>
    <row r="23" spans="1:13" s="1" customFormat="1" ht="12" customHeight="1">
      <c r="A23" s="612" t="s">
        <v>656</v>
      </c>
      <c r="B23" s="613"/>
      <c r="C23" s="613"/>
      <c r="D23" s="613"/>
      <c r="E23" s="613"/>
      <c r="F23" s="613"/>
      <c r="G23" s="614"/>
      <c r="H23" s="267" t="s">
        <v>4</v>
      </c>
      <c r="I23" s="239">
        <v>3740</v>
      </c>
      <c r="J23" s="643" t="s">
        <v>658</v>
      </c>
      <c r="K23" s="644"/>
      <c r="L23" s="645"/>
      <c r="M23" s="152"/>
    </row>
    <row r="24" spans="1:13" s="1" customFormat="1" ht="12" customHeight="1">
      <c r="A24" s="612" t="s">
        <v>657</v>
      </c>
      <c r="B24" s="613"/>
      <c r="C24" s="613"/>
      <c r="D24" s="613"/>
      <c r="E24" s="613"/>
      <c r="F24" s="613"/>
      <c r="G24" s="614"/>
      <c r="H24" s="267" t="s">
        <v>4</v>
      </c>
      <c r="I24" s="239">
        <v>5830</v>
      </c>
      <c r="J24" s="643" t="s">
        <v>659</v>
      </c>
      <c r="K24" s="644"/>
      <c r="L24" s="645"/>
      <c r="M24" s="152"/>
    </row>
    <row r="25" spans="1:13" s="1" customFormat="1" ht="12" customHeight="1">
      <c r="A25" s="619" t="s">
        <v>54</v>
      </c>
      <c r="B25" s="619"/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152"/>
    </row>
    <row r="26" spans="1:13" s="1" customFormat="1" ht="12" customHeight="1">
      <c r="A26" s="615" t="s">
        <v>516</v>
      </c>
      <c r="B26" s="616"/>
      <c r="C26" s="616"/>
      <c r="D26" s="616"/>
      <c r="E26" s="616"/>
      <c r="F26" s="616"/>
      <c r="G26" s="616"/>
      <c r="H26" s="7" t="s">
        <v>4</v>
      </c>
      <c r="I26" s="14">
        <v>284970</v>
      </c>
      <c r="J26" s="620" t="s">
        <v>627</v>
      </c>
      <c r="K26" s="620"/>
      <c r="L26" s="620"/>
      <c r="M26" s="49"/>
    </row>
    <row r="27" spans="1:13" s="1" customFormat="1" ht="12" customHeight="1">
      <c r="A27" s="615" t="s">
        <v>632</v>
      </c>
      <c r="B27" s="616"/>
      <c r="C27" s="616"/>
      <c r="D27" s="616"/>
      <c r="E27" s="616"/>
      <c r="F27" s="616"/>
      <c r="G27" s="616"/>
      <c r="H27" s="7" t="s">
        <v>4</v>
      </c>
      <c r="I27" s="14">
        <v>266798</v>
      </c>
      <c r="J27" s="620" t="s">
        <v>628</v>
      </c>
      <c r="K27" s="620"/>
      <c r="L27" s="620"/>
      <c r="M27" s="49"/>
    </row>
    <row r="28" spans="1:13" s="1" customFormat="1" ht="12" customHeight="1">
      <c r="A28" s="615" t="s">
        <v>517</v>
      </c>
      <c r="B28" s="616"/>
      <c r="C28" s="616"/>
      <c r="D28" s="616"/>
      <c r="E28" s="616"/>
      <c r="F28" s="616"/>
      <c r="G28" s="616"/>
      <c r="H28" s="7" t="s">
        <v>4</v>
      </c>
      <c r="I28" s="14">
        <v>275294</v>
      </c>
      <c r="J28" s="620" t="s">
        <v>629</v>
      </c>
      <c r="K28" s="620"/>
      <c r="L28" s="620"/>
      <c r="M28" s="49"/>
    </row>
    <row r="29" spans="1:13" s="1" customFormat="1" ht="12" customHeight="1">
      <c r="A29" s="615" t="s">
        <v>515</v>
      </c>
      <c r="B29" s="616"/>
      <c r="C29" s="616"/>
      <c r="D29" s="616"/>
      <c r="E29" s="616"/>
      <c r="F29" s="616"/>
      <c r="G29" s="616"/>
      <c r="H29" s="7" t="s">
        <v>4</v>
      </c>
      <c r="I29" s="14">
        <v>411466</v>
      </c>
      <c r="J29" s="620" t="s">
        <v>629</v>
      </c>
      <c r="K29" s="620"/>
      <c r="L29" s="620"/>
      <c r="M29" s="49"/>
    </row>
    <row r="30" spans="1:13" s="1" customFormat="1" ht="12" customHeight="1">
      <c r="A30" s="619" t="s">
        <v>100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49"/>
    </row>
    <row r="31" spans="1:13" s="1" customFormat="1" ht="12" customHeight="1">
      <c r="A31" s="617" t="s">
        <v>97</v>
      </c>
      <c r="B31" s="618"/>
      <c r="C31" s="618"/>
      <c r="D31" s="618"/>
      <c r="E31" s="618"/>
      <c r="F31" s="618"/>
      <c r="G31" s="618"/>
      <c r="H31" s="3" t="s">
        <v>4</v>
      </c>
      <c r="I31" s="14" t="s">
        <v>508</v>
      </c>
      <c r="J31" s="633" t="s">
        <v>103</v>
      </c>
      <c r="K31" s="633"/>
      <c r="L31" s="634"/>
      <c r="M31" s="49"/>
    </row>
    <row r="32" spans="1:13" s="1" customFormat="1" ht="12" customHeight="1">
      <c r="A32" s="617" t="s">
        <v>102</v>
      </c>
      <c r="B32" s="618"/>
      <c r="C32" s="618"/>
      <c r="D32" s="618"/>
      <c r="E32" s="618"/>
      <c r="F32" s="618"/>
      <c r="G32" s="618"/>
      <c r="H32" s="3" t="s">
        <v>4</v>
      </c>
      <c r="I32" s="14" t="s">
        <v>508</v>
      </c>
      <c r="J32" s="634"/>
      <c r="K32" s="634"/>
      <c r="L32" s="634"/>
      <c r="M32" s="49"/>
    </row>
    <row r="33" spans="1:13" s="1" customFormat="1" ht="12" customHeight="1">
      <c r="A33" s="617" t="s">
        <v>77</v>
      </c>
      <c r="B33" s="618"/>
      <c r="C33" s="618"/>
      <c r="D33" s="618"/>
      <c r="E33" s="618"/>
      <c r="F33" s="618"/>
      <c r="G33" s="618"/>
      <c r="H33" s="3" t="s">
        <v>4</v>
      </c>
      <c r="I33" s="14" t="s">
        <v>508</v>
      </c>
      <c r="J33" s="634"/>
      <c r="K33" s="634"/>
      <c r="L33" s="634"/>
      <c r="M33" s="49"/>
    </row>
    <row r="34" spans="1:13" s="1" customFormat="1" ht="12" customHeight="1">
      <c r="A34" s="617" t="s">
        <v>76</v>
      </c>
      <c r="B34" s="618"/>
      <c r="C34" s="618"/>
      <c r="D34" s="618"/>
      <c r="E34" s="618"/>
      <c r="F34" s="618"/>
      <c r="G34" s="618"/>
      <c r="H34" s="3" t="s">
        <v>4</v>
      </c>
      <c r="I34" s="14" t="s">
        <v>508</v>
      </c>
      <c r="J34" s="634"/>
      <c r="K34" s="634"/>
      <c r="L34" s="634"/>
      <c r="M34" s="49"/>
    </row>
    <row r="35" spans="1:13" s="1" customFormat="1" ht="12" customHeight="1">
      <c r="A35" s="635" t="s">
        <v>49</v>
      </c>
      <c r="B35" s="618"/>
      <c r="C35" s="618"/>
      <c r="D35" s="618"/>
      <c r="E35" s="618"/>
      <c r="F35" s="618"/>
      <c r="G35" s="618"/>
      <c r="H35" s="3" t="s">
        <v>4</v>
      </c>
      <c r="I35" s="14" t="s">
        <v>508</v>
      </c>
      <c r="J35" s="634"/>
      <c r="K35" s="634"/>
      <c r="L35" s="634"/>
      <c r="M35" s="49"/>
    </row>
    <row r="36" spans="1:13" s="1" customFormat="1" ht="12" customHeight="1">
      <c r="A36" s="636" t="s">
        <v>101</v>
      </c>
      <c r="B36" s="637"/>
      <c r="C36" s="637"/>
      <c r="D36" s="637"/>
      <c r="E36" s="637"/>
      <c r="F36" s="637"/>
      <c r="G36" s="638"/>
      <c r="H36" s="3" t="s">
        <v>4</v>
      </c>
      <c r="I36" s="14" t="s">
        <v>508</v>
      </c>
      <c r="J36" s="634"/>
      <c r="K36" s="634"/>
      <c r="L36" s="634"/>
      <c r="M36" s="49"/>
    </row>
    <row r="37" spans="1:13" s="1" customFormat="1" ht="12" customHeight="1">
      <c r="A37" s="617" t="s">
        <v>98</v>
      </c>
      <c r="B37" s="618"/>
      <c r="C37" s="618"/>
      <c r="D37" s="618"/>
      <c r="E37" s="618"/>
      <c r="F37" s="618"/>
      <c r="G37" s="618"/>
      <c r="H37" s="7" t="s">
        <v>4</v>
      </c>
      <c r="I37" s="14" t="s">
        <v>508</v>
      </c>
      <c r="J37" s="634"/>
      <c r="K37" s="634"/>
      <c r="L37" s="634"/>
      <c r="M37" s="49"/>
    </row>
    <row r="38" spans="1:13" s="1" customFormat="1" ht="12" customHeight="1">
      <c r="A38" s="617" t="s">
        <v>99</v>
      </c>
      <c r="B38" s="618"/>
      <c r="C38" s="618"/>
      <c r="D38" s="618"/>
      <c r="E38" s="618"/>
      <c r="F38" s="618"/>
      <c r="G38" s="618"/>
      <c r="H38" s="7" t="s">
        <v>4</v>
      </c>
      <c r="I38" s="14" t="s">
        <v>508</v>
      </c>
      <c r="J38" s="634"/>
      <c r="K38" s="634"/>
      <c r="L38" s="634"/>
      <c r="M38" s="49"/>
    </row>
    <row r="39" spans="1:13" s="1" customFormat="1" ht="12" customHeight="1">
      <c r="A39" s="24" t="s">
        <v>18</v>
      </c>
      <c r="B39" s="30" t="s">
        <v>19</v>
      </c>
      <c r="C39" s="175" t="s">
        <v>461</v>
      </c>
      <c r="D39" s="24" t="s">
        <v>277</v>
      </c>
      <c r="E39" s="24"/>
      <c r="F39" s="4"/>
      <c r="G39" s="646" t="s">
        <v>18</v>
      </c>
      <c r="H39" s="647"/>
      <c r="I39" s="648"/>
      <c r="J39" s="30" t="s">
        <v>19</v>
      </c>
      <c r="K39" s="175" t="s">
        <v>461</v>
      </c>
      <c r="L39" s="24" t="s">
        <v>277</v>
      </c>
      <c r="M39" s="49"/>
    </row>
    <row r="40" spans="1:13" s="1" customFormat="1" ht="12" customHeight="1">
      <c r="A40" s="649" t="s">
        <v>43</v>
      </c>
      <c r="B40" s="650"/>
      <c r="C40" s="650"/>
      <c r="D40" s="650"/>
      <c r="E40" s="650"/>
      <c r="F40" s="4"/>
      <c r="G40" s="415" t="s">
        <v>43</v>
      </c>
      <c r="H40" s="416"/>
      <c r="I40" s="416"/>
      <c r="J40" s="416"/>
      <c r="K40" s="416"/>
      <c r="L40" s="629"/>
      <c r="M40" s="49"/>
    </row>
    <row r="41" spans="1:13" s="1" customFormat="1" ht="12" customHeight="1">
      <c r="A41" s="227" t="s">
        <v>555</v>
      </c>
      <c r="B41" s="13" t="s">
        <v>41</v>
      </c>
      <c r="C41" s="240">
        <v>8311</v>
      </c>
      <c r="D41" s="228">
        <f>C41/0.901</f>
        <v>9224.195338512764</v>
      </c>
      <c r="E41" s="15"/>
      <c r="F41" s="4"/>
      <c r="G41" s="606" t="s">
        <v>582</v>
      </c>
      <c r="H41" s="607"/>
      <c r="I41" s="608"/>
      <c r="J41" s="3" t="s">
        <v>4</v>
      </c>
      <c r="K41" s="240">
        <v>1507</v>
      </c>
      <c r="L41" s="228">
        <f>K41/0.901</f>
        <v>1672.5860155382907</v>
      </c>
      <c r="M41" s="49"/>
    </row>
    <row r="42" spans="1:13" s="1" customFormat="1" ht="12" customHeight="1">
      <c r="A42" s="227" t="s">
        <v>556</v>
      </c>
      <c r="B42" s="13" t="s">
        <v>41</v>
      </c>
      <c r="C42" s="240">
        <v>7711</v>
      </c>
      <c r="D42" s="228">
        <f>C42/0.901</f>
        <v>8558.268590455049</v>
      </c>
      <c r="E42" s="15"/>
      <c r="F42" s="4"/>
      <c r="G42" s="606" t="s">
        <v>39</v>
      </c>
      <c r="H42" s="607"/>
      <c r="I42" s="608"/>
      <c r="J42" s="3" t="s">
        <v>4</v>
      </c>
      <c r="K42" s="240">
        <v>1089</v>
      </c>
      <c r="L42" s="228">
        <f aca="true" t="shared" si="0" ref="L42:L48">K42/0.901</f>
        <v>1208.6570477247503</v>
      </c>
      <c r="M42" s="49"/>
    </row>
    <row r="43" spans="1:13" s="1" customFormat="1" ht="12" customHeight="1">
      <c r="A43" s="10" t="s">
        <v>500</v>
      </c>
      <c r="B43" s="13" t="s">
        <v>41</v>
      </c>
      <c r="C43" s="245">
        <v>11845</v>
      </c>
      <c r="D43" s="228">
        <f>C43/0.901</f>
        <v>13146.503884572696</v>
      </c>
      <c r="E43" s="15"/>
      <c r="F43" s="4"/>
      <c r="G43" s="606" t="s">
        <v>38</v>
      </c>
      <c r="H43" s="607"/>
      <c r="I43" s="608"/>
      <c r="J43" s="3" t="s">
        <v>4</v>
      </c>
      <c r="K43" s="240">
        <v>1078</v>
      </c>
      <c r="L43" s="228">
        <f t="shared" si="0"/>
        <v>1196.4483906770256</v>
      </c>
      <c r="M43" s="49"/>
    </row>
    <row r="44" spans="1:13" s="1" customFormat="1" ht="12" customHeight="1">
      <c r="A44" s="10" t="s">
        <v>501</v>
      </c>
      <c r="B44" s="13" t="s">
        <v>41</v>
      </c>
      <c r="C44" s="245">
        <v>11124</v>
      </c>
      <c r="D44" s="228">
        <f>C44/0.901</f>
        <v>12346.281908990011</v>
      </c>
      <c r="E44" s="15"/>
      <c r="F44" s="4"/>
      <c r="G44" s="606" t="s">
        <v>446</v>
      </c>
      <c r="H44" s="607"/>
      <c r="I44" s="608"/>
      <c r="J44" s="3" t="s">
        <v>4</v>
      </c>
      <c r="K44" s="240">
        <v>4404</v>
      </c>
      <c r="L44" s="228">
        <f t="shared" si="0"/>
        <v>4887.902330743618</v>
      </c>
      <c r="M44" s="49"/>
    </row>
    <row r="45" spans="1:13" s="1" customFormat="1" ht="12" customHeight="1">
      <c r="A45" s="10" t="s">
        <v>484</v>
      </c>
      <c r="B45" s="13" t="s">
        <v>41</v>
      </c>
      <c r="C45" s="240">
        <v>4483</v>
      </c>
      <c r="D45" s="228">
        <f aca="true" t="shared" si="1" ref="D45:D55">C45/0.901</f>
        <v>4975.58268590455</v>
      </c>
      <c r="E45" s="15"/>
      <c r="F45" s="4"/>
      <c r="G45" s="603" t="s">
        <v>467</v>
      </c>
      <c r="H45" s="604"/>
      <c r="I45" s="605"/>
      <c r="J45" s="7" t="s">
        <v>4</v>
      </c>
      <c r="K45" s="240">
        <v>3310</v>
      </c>
      <c r="L45" s="228">
        <f t="shared" si="0"/>
        <v>3673.69589345172</v>
      </c>
      <c r="M45" s="49"/>
    </row>
    <row r="46" spans="1:13" s="1" customFormat="1" ht="12" customHeight="1">
      <c r="A46" s="10" t="s">
        <v>485</v>
      </c>
      <c r="B46" s="13" t="s">
        <v>41</v>
      </c>
      <c r="C46" s="240">
        <v>4014</v>
      </c>
      <c r="D46" s="228">
        <f t="shared" si="1"/>
        <v>4455.049944506104</v>
      </c>
      <c r="E46" s="15"/>
      <c r="F46" s="4"/>
      <c r="G46" s="603" t="s">
        <v>237</v>
      </c>
      <c r="H46" s="604"/>
      <c r="I46" s="605"/>
      <c r="J46" s="7" t="s">
        <v>4</v>
      </c>
      <c r="K46" s="240">
        <v>730</v>
      </c>
      <c r="L46" s="228">
        <f t="shared" si="0"/>
        <v>810.2108768035516</v>
      </c>
      <c r="M46" s="49"/>
    </row>
    <row r="47" spans="1:13" s="1" customFormat="1" ht="12" customHeight="1">
      <c r="A47" s="10" t="s">
        <v>356</v>
      </c>
      <c r="B47" s="13" t="s">
        <v>41</v>
      </c>
      <c r="C47" s="240">
        <v>4446</v>
      </c>
      <c r="D47" s="228">
        <f t="shared" si="1"/>
        <v>4934.517203107658</v>
      </c>
      <c r="E47" s="15"/>
      <c r="F47" s="4"/>
      <c r="G47" s="606" t="s">
        <v>583</v>
      </c>
      <c r="H47" s="607"/>
      <c r="I47" s="608"/>
      <c r="J47" s="7" t="s">
        <v>4</v>
      </c>
      <c r="K47" s="240">
        <v>328</v>
      </c>
      <c r="L47" s="228">
        <f t="shared" si="0"/>
        <v>364.03995560488346</v>
      </c>
      <c r="M47" s="49"/>
    </row>
    <row r="48" spans="1:13" s="1" customFormat="1" ht="12" customHeight="1">
      <c r="A48" s="10" t="s">
        <v>357</v>
      </c>
      <c r="B48" s="13" t="s">
        <v>41</v>
      </c>
      <c r="C48" s="240">
        <v>4052</v>
      </c>
      <c r="D48" s="228">
        <f t="shared" si="1"/>
        <v>4497.225305216426</v>
      </c>
      <c r="E48" s="15"/>
      <c r="F48" s="4"/>
      <c r="G48" s="606" t="s">
        <v>40</v>
      </c>
      <c r="H48" s="607"/>
      <c r="I48" s="608"/>
      <c r="J48" s="7" t="s">
        <v>4</v>
      </c>
      <c r="K48" s="240">
        <v>351</v>
      </c>
      <c r="L48" s="228">
        <f t="shared" si="0"/>
        <v>389.5671476137625</v>
      </c>
      <c r="M48" s="49"/>
    </row>
    <row r="49" spans="1:13" s="1" customFormat="1" ht="12" customHeight="1">
      <c r="A49" s="10" t="s">
        <v>569</v>
      </c>
      <c r="B49" s="13" t="s">
        <v>41</v>
      </c>
      <c r="C49" s="240">
        <v>17964</v>
      </c>
      <c r="D49" s="228">
        <f t="shared" si="1"/>
        <v>19937.846836847948</v>
      </c>
      <c r="E49" s="15"/>
      <c r="F49" s="4"/>
      <c r="G49" s="600" t="s">
        <v>61</v>
      </c>
      <c r="H49" s="601"/>
      <c r="I49" s="601"/>
      <c r="J49" s="601"/>
      <c r="K49" s="601"/>
      <c r="L49" s="602"/>
      <c r="M49" s="49"/>
    </row>
    <row r="50" spans="1:13" s="1" customFormat="1" ht="12" customHeight="1">
      <c r="A50" s="10" t="s">
        <v>568</v>
      </c>
      <c r="B50" s="13" t="s">
        <v>41</v>
      </c>
      <c r="C50" s="240">
        <v>19123</v>
      </c>
      <c r="D50" s="228">
        <f t="shared" si="1"/>
        <v>21224.195338512764</v>
      </c>
      <c r="E50" s="15"/>
      <c r="F50" s="4"/>
      <c r="G50" s="35" t="s">
        <v>89</v>
      </c>
      <c r="H50" s="36"/>
      <c r="I50" s="37"/>
      <c r="J50" s="7" t="s">
        <v>4</v>
      </c>
      <c r="K50" s="14">
        <v>2148</v>
      </c>
      <c r="L50" s="180">
        <f>K50/0.901</f>
        <v>2384.0177580466147</v>
      </c>
      <c r="M50" s="49"/>
    </row>
    <row r="51" spans="1:13" s="1" customFormat="1" ht="12" customHeight="1">
      <c r="A51" s="10" t="s">
        <v>502</v>
      </c>
      <c r="B51" s="13" t="s">
        <v>41</v>
      </c>
      <c r="C51" s="240">
        <v>43462</v>
      </c>
      <c r="D51" s="228">
        <f t="shared" si="1"/>
        <v>48237.513873473916</v>
      </c>
      <c r="E51" s="15"/>
      <c r="F51" s="4"/>
      <c r="G51" s="603" t="s">
        <v>90</v>
      </c>
      <c r="H51" s="604"/>
      <c r="I51" s="605"/>
      <c r="J51" s="7" t="s">
        <v>4</v>
      </c>
      <c r="K51" s="14">
        <v>328</v>
      </c>
      <c r="L51" s="180">
        <f>K51/0.901</f>
        <v>364.03995560488346</v>
      </c>
      <c r="M51" s="49"/>
    </row>
    <row r="52" spans="1:13" s="1" customFormat="1" ht="12" customHeight="1">
      <c r="A52" s="10" t="s">
        <v>409</v>
      </c>
      <c r="B52" s="13" t="s">
        <v>41</v>
      </c>
      <c r="C52" s="240">
        <v>45968</v>
      </c>
      <c r="D52" s="228">
        <f t="shared" si="1"/>
        <v>51018.8679245283</v>
      </c>
      <c r="E52" s="15"/>
      <c r="F52" s="4"/>
      <c r="G52" s="603" t="s">
        <v>124</v>
      </c>
      <c r="H52" s="604"/>
      <c r="I52" s="605"/>
      <c r="J52" s="7" t="s">
        <v>4</v>
      </c>
      <c r="K52" s="14">
        <v>1886</v>
      </c>
      <c r="L52" s="180">
        <f>K52/0.901</f>
        <v>2093.22974472808</v>
      </c>
      <c r="M52" s="49"/>
    </row>
    <row r="53" spans="1:13" s="1" customFormat="1" ht="12" customHeight="1">
      <c r="A53" s="10" t="s">
        <v>119</v>
      </c>
      <c r="B53" s="13" t="s">
        <v>41</v>
      </c>
      <c r="C53" s="240">
        <v>1988</v>
      </c>
      <c r="D53" s="228">
        <f t="shared" si="1"/>
        <v>2206.437291897891</v>
      </c>
      <c r="E53" s="15"/>
      <c r="F53" s="4"/>
      <c r="G53" s="603" t="s">
        <v>125</v>
      </c>
      <c r="H53" s="604"/>
      <c r="I53" s="605"/>
      <c r="J53" s="7" t="s">
        <v>4</v>
      </c>
      <c r="K53" s="14">
        <v>2173</v>
      </c>
      <c r="L53" s="180">
        <f>K53/0.901</f>
        <v>2411.7647058823527</v>
      </c>
      <c r="M53" s="49"/>
    </row>
    <row r="54" spans="1:13" s="1" customFormat="1" ht="12" customHeight="1">
      <c r="A54" s="10" t="s">
        <v>120</v>
      </c>
      <c r="B54" s="13" t="s">
        <v>41</v>
      </c>
      <c r="C54" s="240">
        <v>3369</v>
      </c>
      <c r="D54" s="228">
        <f t="shared" si="1"/>
        <v>3739.178690344062</v>
      </c>
      <c r="E54" s="15"/>
      <c r="F54" s="4"/>
      <c r="G54" s="600" t="s">
        <v>65</v>
      </c>
      <c r="H54" s="601"/>
      <c r="I54" s="601"/>
      <c r="J54" s="601"/>
      <c r="K54" s="601"/>
      <c r="L54" s="602"/>
      <c r="M54" s="49"/>
    </row>
    <row r="55" spans="1:13" s="1" customFormat="1" ht="12" customHeight="1">
      <c r="A55" s="19" t="s">
        <v>581</v>
      </c>
      <c r="B55" s="9" t="s">
        <v>42</v>
      </c>
      <c r="C55" s="240">
        <v>654</v>
      </c>
      <c r="D55" s="228">
        <f t="shared" si="1"/>
        <v>725.8601553829078</v>
      </c>
      <c r="E55" s="15"/>
      <c r="F55" s="4"/>
      <c r="G55" s="603" t="s">
        <v>66</v>
      </c>
      <c r="H55" s="604"/>
      <c r="I55" s="605"/>
      <c r="J55" s="7" t="s">
        <v>4</v>
      </c>
      <c r="K55" s="14">
        <v>1258</v>
      </c>
      <c r="L55" s="15">
        <f>K55/0.901</f>
        <v>1396.2264150943397</v>
      </c>
      <c r="M55" s="49"/>
    </row>
    <row r="56" spans="1:13" s="1" customFormat="1" ht="12" customHeight="1">
      <c r="A56" s="19" t="s">
        <v>580</v>
      </c>
      <c r="B56" s="9" t="s">
        <v>42</v>
      </c>
      <c r="C56" s="240">
        <v>843</v>
      </c>
      <c r="D56" s="228">
        <f aca="true" t="shared" si="2" ref="D56:D64">C56/0.901</f>
        <v>935.6270810210876</v>
      </c>
      <c r="E56" s="15"/>
      <c r="F56" s="4"/>
      <c r="G56" s="597" t="s">
        <v>67</v>
      </c>
      <c r="H56" s="598"/>
      <c r="I56" s="599"/>
      <c r="J56" s="7" t="s">
        <v>4</v>
      </c>
      <c r="K56" s="14">
        <v>1590</v>
      </c>
      <c r="L56" s="15">
        <f aca="true" t="shared" si="3" ref="L56:L64">K56/0.901</f>
        <v>1764.7058823529412</v>
      </c>
      <c r="M56" s="49"/>
    </row>
    <row r="57" spans="1:13" s="1" customFormat="1" ht="12" customHeight="1">
      <c r="A57" s="10" t="s">
        <v>121</v>
      </c>
      <c r="B57" s="7" t="s">
        <v>42</v>
      </c>
      <c r="C57" s="240">
        <v>145</v>
      </c>
      <c r="D57" s="228">
        <f t="shared" si="2"/>
        <v>160.9322974472808</v>
      </c>
      <c r="E57" s="15"/>
      <c r="F57" s="4"/>
      <c r="G57" s="597" t="s">
        <v>721</v>
      </c>
      <c r="H57" s="598"/>
      <c r="I57" s="599"/>
      <c r="J57" s="7" t="s">
        <v>4</v>
      </c>
      <c r="K57" s="14">
        <v>4480</v>
      </c>
      <c r="L57" s="15">
        <f t="shared" si="3"/>
        <v>4972.253052164262</v>
      </c>
      <c r="M57" s="49"/>
    </row>
    <row r="58" spans="1:13" s="1" customFormat="1" ht="12" customHeight="1">
      <c r="A58" s="10" t="s">
        <v>122</v>
      </c>
      <c r="B58" s="7" t="s">
        <v>42</v>
      </c>
      <c r="C58" s="240">
        <v>211</v>
      </c>
      <c r="D58" s="228">
        <f t="shared" si="2"/>
        <v>234.18423973362928</v>
      </c>
      <c r="E58" s="15"/>
      <c r="F58" s="4"/>
      <c r="G58" s="597" t="s">
        <v>725</v>
      </c>
      <c r="H58" s="598"/>
      <c r="I58" s="599"/>
      <c r="J58" s="7" t="s">
        <v>4</v>
      </c>
      <c r="K58" s="14">
        <v>5900</v>
      </c>
      <c r="L58" s="15">
        <f t="shared" si="3"/>
        <v>6548.279689234184</v>
      </c>
      <c r="M58" s="49"/>
    </row>
    <row r="59" spans="1:13" s="1" customFormat="1" ht="12" customHeight="1">
      <c r="A59" s="10" t="s">
        <v>410</v>
      </c>
      <c r="B59" s="7" t="s">
        <v>42</v>
      </c>
      <c r="C59" s="240">
        <v>304</v>
      </c>
      <c r="D59" s="228">
        <f t="shared" si="2"/>
        <v>337.4028856825749</v>
      </c>
      <c r="E59" s="15"/>
      <c r="F59" s="4"/>
      <c r="G59" s="597" t="s">
        <v>726</v>
      </c>
      <c r="H59" s="598"/>
      <c r="I59" s="599"/>
      <c r="J59" s="7" t="s">
        <v>4</v>
      </c>
      <c r="K59" s="14">
        <v>7526</v>
      </c>
      <c r="L59" s="15">
        <f t="shared" si="3"/>
        <v>8352.941176470587</v>
      </c>
      <c r="M59" s="49"/>
    </row>
    <row r="60" spans="1:13" s="1" customFormat="1" ht="12" customHeight="1">
      <c r="A60" s="10" t="s">
        <v>123</v>
      </c>
      <c r="B60" s="7" t="s">
        <v>42</v>
      </c>
      <c r="C60" s="240">
        <v>410</v>
      </c>
      <c r="D60" s="228">
        <f t="shared" si="2"/>
        <v>455.04994450610434</v>
      </c>
      <c r="E60" s="15"/>
      <c r="F60" s="4"/>
      <c r="G60" s="597" t="s">
        <v>724</v>
      </c>
      <c r="H60" s="598"/>
      <c r="I60" s="599"/>
      <c r="J60" s="7" t="s">
        <v>4</v>
      </c>
      <c r="K60" s="14">
        <v>2109</v>
      </c>
      <c r="L60" s="15">
        <f t="shared" si="3"/>
        <v>2340.7325194228633</v>
      </c>
      <c r="M60" s="49"/>
    </row>
    <row r="61" spans="1:13" s="1" customFormat="1" ht="12" customHeight="1">
      <c r="A61" s="10" t="s">
        <v>735</v>
      </c>
      <c r="B61" s="7" t="s">
        <v>4</v>
      </c>
      <c r="C61" s="240">
        <v>1250</v>
      </c>
      <c r="D61" s="228">
        <f t="shared" si="2"/>
        <v>1387.3473917869035</v>
      </c>
      <c r="E61" s="33"/>
      <c r="F61" s="4"/>
      <c r="G61" s="597" t="s">
        <v>722</v>
      </c>
      <c r="H61" s="598"/>
      <c r="I61" s="599"/>
      <c r="J61" s="7" t="s">
        <v>4</v>
      </c>
      <c r="K61" s="14">
        <v>4710</v>
      </c>
      <c r="L61" s="15">
        <f t="shared" si="3"/>
        <v>5227.524972253052</v>
      </c>
      <c r="M61" s="49"/>
    </row>
    <row r="62" spans="1:13" s="1" customFormat="1" ht="12" customHeight="1">
      <c r="A62" s="2" t="s">
        <v>503</v>
      </c>
      <c r="B62" s="7" t="s">
        <v>42</v>
      </c>
      <c r="C62" s="240">
        <v>1554</v>
      </c>
      <c r="D62" s="228">
        <f t="shared" si="2"/>
        <v>1724.7502774694783</v>
      </c>
      <c r="E62" s="50"/>
      <c r="F62" s="49"/>
      <c r="G62" s="597" t="s">
        <v>723</v>
      </c>
      <c r="H62" s="598"/>
      <c r="I62" s="599"/>
      <c r="J62" s="7" t="s">
        <v>4</v>
      </c>
      <c r="K62" s="32">
        <v>8900</v>
      </c>
      <c r="L62" s="15">
        <f t="shared" si="3"/>
        <v>9877.913429522752</v>
      </c>
      <c r="M62" s="49"/>
    </row>
    <row r="63" spans="1:13" s="1" customFormat="1" ht="12" customHeight="1">
      <c r="A63" s="2" t="s">
        <v>486</v>
      </c>
      <c r="B63" s="7" t="s">
        <v>88</v>
      </c>
      <c r="C63" s="240">
        <v>702</v>
      </c>
      <c r="D63" s="228">
        <f t="shared" si="2"/>
        <v>779.134295227525</v>
      </c>
      <c r="E63" s="50"/>
      <c r="F63" s="49"/>
      <c r="G63" s="497" t="s">
        <v>630</v>
      </c>
      <c r="H63" s="560"/>
      <c r="I63" s="609"/>
      <c r="J63" s="7" t="s">
        <v>4</v>
      </c>
      <c r="K63" s="14">
        <v>318</v>
      </c>
      <c r="L63" s="15">
        <f t="shared" si="3"/>
        <v>352.94117647058823</v>
      </c>
      <c r="M63" s="49"/>
    </row>
    <row r="64" spans="1:13" s="1" customFormat="1" ht="12" customHeight="1">
      <c r="A64" s="107" t="s">
        <v>487</v>
      </c>
      <c r="B64" s="116" t="s">
        <v>88</v>
      </c>
      <c r="C64" s="240">
        <v>251</v>
      </c>
      <c r="D64" s="228">
        <f t="shared" si="2"/>
        <v>278.5793562708102</v>
      </c>
      <c r="E64" s="50"/>
      <c r="F64" s="49"/>
      <c r="G64" s="497" t="s">
        <v>417</v>
      </c>
      <c r="H64" s="560"/>
      <c r="I64" s="609"/>
      <c r="J64" s="7" t="s">
        <v>4</v>
      </c>
      <c r="K64" s="14">
        <v>268</v>
      </c>
      <c r="L64" s="15">
        <f t="shared" si="3"/>
        <v>297.4472807991121</v>
      </c>
      <c r="M64" s="49"/>
    </row>
    <row r="65" spans="1:13" s="1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 s="141">
        <f>L63/0.95</f>
        <v>371.5170278637771</v>
      </c>
    </row>
    <row r="66" ht="12.75">
      <c r="M66" s="141">
        <f>L64/0.95</f>
        <v>313.10240084117066</v>
      </c>
    </row>
  </sheetData>
  <sheetProtection/>
  <mergeCells count="79">
    <mergeCell ref="A19:L19"/>
    <mergeCell ref="J20:L20"/>
    <mergeCell ref="J21:L21"/>
    <mergeCell ref="A22:L22"/>
    <mergeCell ref="J24:L24"/>
    <mergeCell ref="J23:L23"/>
    <mergeCell ref="J15:L15"/>
    <mergeCell ref="J16:L16"/>
    <mergeCell ref="J17:L17"/>
    <mergeCell ref="J18:L18"/>
    <mergeCell ref="A15:G15"/>
    <mergeCell ref="A17:G17"/>
    <mergeCell ref="G48:I48"/>
    <mergeCell ref="G39:I39"/>
    <mergeCell ref="J26:L26"/>
    <mergeCell ref="A25:L25"/>
    <mergeCell ref="A40:E40"/>
    <mergeCell ref="A29:G29"/>
    <mergeCell ref="A33:G33"/>
    <mergeCell ref="G45:I45"/>
    <mergeCell ref="G41:I41"/>
    <mergeCell ref="G43:I43"/>
    <mergeCell ref="O7:Q7"/>
    <mergeCell ref="A10:G10"/>
    <mergeCell ref="A31:G31"/>
    <mergeCell ref="J31:L38"/>
    <mergeCell ref="A38:G38"/>
    <mergeCell ref="A35:G35"/>
    <mergeCell ref="A36:G36"/>
    <mergeCell ref="A14:G14"/>
    <mergeCell ref="A16:G16"/>
    <mergeCell ref="J14:L14"/>
    <mergeCell ref="G40:L40"/>
    <mergeCell ref="A18:G18"/>
    <mergeCell ref="A34:G34"/>
    <mergeCell ref="A24:G24"/>
    <mergeCell ref="A26:G26"/>
    <mergeCell ref="A12:G12"/>
    <mergeCell ref="A28:G28"/>
    <mergeCell ref="A37:G37"/>
    <mergeCell ref="J27:L27"/>
    <mergeCell ref="J28:L28"/>
    <mergeCell ref="A30:L30"/>
    <mergeCell ref="J29:L29"/>
    <mergeCell ref="A20:G20"/>
    <mergeCell ref="A21:G21"/>
    <mergeCell ref="A1:L1"/>
    <mergeCell ref="A3:L3"/>
    <mergeCell ref="A4:L4"/>
    <mergeCell ref="A5:L5"/>
    <mergeCell ref="A2:L2"/>
    <mergeCell ref="A13:L13"/>
    <mergeCell ref="A11:G11"/>
    <mergeCell ref="A6:L6"/>
    <mergeCell ref="A7:G7"/>
    <mergeCell ref="A8:G8"/>
    <mergeCell ref="A9:G9"/>
    <mergeCell ref="G44:I44"/>
    <mergeCell ref="G42:I42"/>
    <mergeCell ref="A23:G23"/>
    <mergeCell ref="A27:G27"/>
    <mergeCell ref="A32:G32"/>
    <mergeCell ref="G46:I46"/>
    <mergeCell ref="G47:I47"/>
    <mergeCell ref="G64:I64"/>
    <mergeCell ref="G59:I59"/>
    <mergeCell ref="G60:I60"/>
    <mergeCell ref="G61:I61"/>
    <mergeCell ref="G62:I62"/>
    <mergeCell ref="G63:I63"/>
    <mergeCell ref="G58:I58"/>
    <mergeCell ref="G55:I55"/>
    <mergeCell ref="G56:I56"/>
    <mergeCell ref="G49:L49"/>
    <mergeCell ref="G51:I51"/>
    <mergeCell ref="G52:I52"/>
    <mergeCell ref="G54:L54"/>
    <mergeCell ref="G57:I57"/>
    <mergeCell ref="G53:I53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5" sqref="A5:J5"/>
    </sheetView>
  </sheetViews>
  <sheetFormatPr defaultColWidth="9.00390625" defaultRowHeight="12.75"/>
  <cols>
    <col min="1" max="1" width="35.875" style="0" customWidth="1"/>
    <col min="2" max="2" width="4.75390625" style="0" customWidth="1"/>
    <col min="3" max="3" width="6.875" style="0" customWidth="1"/>
    <col min="4" max="4" width="8.625" style="0" customWidth="1"/>
    <col min="5" max="5" width="0.875" style="0" hidden="1" customWidth="1"/>
    <col min="6" max="6" width="1.37890625" style="0" customWidth="1"/>
    <col min="7" max="7" width="38.75390625" style="0" customWidth="1"/>
    <col min="8" max="8" width="5.375" style="0" customWidth="1"/>
    <col min="9" max="9" width="7.375" style="0" bestFit="1" customWidth="1"/>
    <col min="10" max="10" width="8.25390625" style="0" customWidth="1"/>
  </cols>
  <sheetData>
    <row r="1" spans="1:10" ht="91.5" customHeight="1">
      <c r="A1" s="692"/>
      <c r="B1" s="692"/>
      <c r="C1" s="692"/>
      <c r="D1" s="692"/>
      <c r="E1" s="692"/>
      <c r="F1" s="692"/>
      <c r="G1" s="692"/>
      <c r="H1" s="692"/>
      <c r="I1" s="692"/>
      <c r="J1" s="692"/>
    </row>
    <row r="2" spans="1:10" ht="15.75" customHeight="1">
      <c r="A2" s="390" t="s">
        <v>108</v>
      </c>
      <c r="B2" s="391"/>
      <c r="C2" s="391"/>
      <c r="D2" s="391"/>
      <c r="E2" s="391"/>
      <c r="F2" s="391"/>
      <c r="G2" s="391"/>
      <c r="H2" s="391"/>
      <c r="I2" s="391"/>
      <c r="J2" s="392"/>
    </row>
    <row r="3" spans="1:10" ht="16.5" customHeight="1">
      <c r="A3" s="385" t="s">
        <v>691</v>
      </c>
      <c r="B3" s="386"/>
      <c r="C3" s="386"/>
      <c r="D3" s="386"/>
      <c r="E3" s="386"/>
      <c r="F3" s="386"/>
      <c r="G3" s="386"/>
      <c r="H3" s="386"/>
      <c r="I3" s="386"/>
      <c r="J3" s="387"/>
    </row>
    <row r="4" spans="1:10" ht="15.75" customHeight="1">
      <c r="A4" s="302" t="s">
        <v>736</v>
      </c>
      <c r="B4" s="439"/>
      <c r="C4" s="439"/>
      <c r="D4" s="439"/>
      <c r="E4" s="439"/>
      <c r="F4" s="439"/>
      <c r="G4" s="439"/>
      <c r="H4" s="439"/>
      <c r="I4" s="439"/>
      <c r="J4" s="440"/>
    </row>
    <row r="5" spans="1:10" ht="12.75" customHeight="1">
      <c r="A5" s="441" t="s">
        <v>363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2" customHeight="1">
      <c r="A6" s="31" t="s">
        <v>0</v>
      </c>
      <c r="B6" s="31" t="s">
        <v>1</v>
      </c>
      <c r="C6" s="6" t="s">
        <v>461</v>
      </c>
      <c r="D6" s="31" t="s">
        <v>277</v>
      </c>
      <c r="E6" s="31"/>
      <c r="F6" s="28"/>
      <c r="G6" s="31" t="s">
        <v>0</v>
      </c>
      <c r="H6" s="31" t="s">
        <v>1</v>
      </c>
      <c r="I6" s="6" t="s">
        <v>461</v>
      </c>
      <c r="J6" s="31" t="s">
        <v>277</v>
      </c>
    </row>
    <row r="7" spans="1:10" ht="12" customHeight="1">
      <c r="A7" s="656" t="s">
        <v>380</v>
      </c>
      <c r="B7" s="657"/>
      <c r="C7" s="657"/>
      <c r="D7" s="657"/>
      <c r="E7" s="658"/>
      <c r="F7" s="653"/>
      <c r="G7" s="654" t="s">
        <v>227</v>
      </c>
      <c r="H7" s="655"/>
      <c r="I7" s="655"/>
      <c r="J7" s="655"/>
    </row>
    <row r="8" spans="1:10" ht="12" customHeight="1">
      <c r="A8" s="40" t="s">
        <v>381</v>
      </c>
      <c r="B8" s="25" t="s">
        <v>4</v>
      </c>
      <c r="C8" s="45">
        <v>1865</v>
      </c>
      <c r="D8" s="122">
        <f aca="true" t="shared" si="0" ref="D8:D14">C8/0.901</f>
        <v>2069.92230854606</v>
      </c>
      <c r="E8" s="122">
        <f>D8/0.95</f>
        <v>2178.865587943221</v>
      </c>
      <c r="F8" s="653"/>
      <c r="G8" s="220" t="s">
        <v>518</v>
      </c>
      <c r="H8" s="226" t="s">
        <v>4</v>
      </c>
      <c r="I8" s="243">
        <v>7</v>
      </c>
      <c r="J8" s="225">
        <f>I8/0.9</f>
        <v>7.777777777777778</v>
      </c>
    </row>
    <row r="9" spans="1:10" ht="12" customHeight="1">
      <c r="A9" s="40" t="s">
        <v>382</v>
      </c>
      <c r="B9" s="25" t="s">
        <v>4</v>
      </c>
      <c r="C9" s="45">
        <v>1920</v>
      </c>
      <c r="D9" s="122">
        <f t="shared" si="0"/>
        <v>2130.9655937846837</v>
      </c>
      <c r="E9" s="122">
        <f aca="true" t="shared" si="1" ref="E9:E14">D9/0.95</f>
        <v>2243.121677668088</v>
      </c>
      <c r="F9" s="653"/>
      <c r="G9" s="220" t="s">
        <v>519</v>
      </c>
      <c r="H9" s="226" t="s">
        <v>4</v>
      </c>
      <c r="I9" s="243">
        <v>14</v>
      </c>
      <c r="J9" s="225">
        <f aca="true" t="shared" si="2" ref="J9:J52">I9/0.9</f>
        <v>15.555555555555555</v>
      </c>
    </row>
    <row r="10" spans="1:10" ht="12" customHeight="1">
      <c r="A10" s="206" t="s">
        <v>727</v>
      </c>
      <c r="B10" s="25" t="s">
        <v>4</v>
      </c>
      <c r="C10" s="185">
        <v>2464</v>
      </c>
      <c r="D10" s="122">
        <f t="shared" si="0"/>
        <v>2734.739178690344</v>
      </c>
      <c r="E10" s="122">
        <f t="shared" si="1"/>
        <v>2878.6728196740464</v>
      </c>
      <c r="F10" s="653"/>
      <c r="G10" s="220" t="s">
        <v>520</v>
      </c>
      <c r="H10" s="226" t="s">
        <v>4</v>
      </c>
      <c r="I10" s="243">
        <v>21</v>
      </c>
      <c r="J10" s="225">
        <f t="shared" si="2"/>
        <v>23.333333333333332</v>
      </c>
    </row>
    <row r="11" spans="1:10" ht="12" customHeight="1">
      <c r="A11" s="40" t="s">
        <v>383</v>
      </c>
      <c r="B11" s="25" t="s">
        <v>4</v>
      </c>
      <c r="C11" s="45">
        <v>2274</v>
      </c>
      <c r="D11" s="122">
        <f t="shared" si="0"/>
        <v>2523.8623751387345</v>
      </c>
      <c r="E11" s="122">
        <f t="shared" si="1"/>
        <v>2656.697236988142</v>
      </c>
      <c r="F11" s="653"/>
      <c r="G11" s="220" t="s">
        <v>521</v>
      </c>
      <c r="H11" s="226" t="s">
        <v>4</v>
      </c>
      <c r="I11" s="243">
        <v>31.5</v>
      </c>
      <c r="J11" s="225">
        <f t="shared" si="2"/>
        <v>35</v>
      </c>
    </row>
    <row r="12" spans="1:10" ht="12" customHeight="1">
      <c r="A12" s="40" t="s">
        <v>511</v>
      </c>
      <c r="B12" s="25" t="s">
        <v>4</v>
      </c>
      <c r="C12" s="45">
        <v>4088</v>
      </c>
      <c r="D12" s="122">
        <f t="shared" si="0"/>
        <v>4537.180910099889</v>
      </c>
      <c r="E12" s="122">
        <f t="shared" si="1"/>
        <v>4775.979905368305</v>
      </c>
      <c r="F12" s="653"/>
      <c r="G12" s="220" t="s">
        <v>522</v>
      </c>
      <c r="H12" s="226" t="s">
        <v>4</v>
      </c>
      <c r="I12" s="243">
        <v>43</v>
      </c>
      <c r="J12" s="225">
        <f t="shared" si="2"/>
        <v>47.77777777777778</v>
      </c>
    </row>
    <row r="13" spans="1:10" ht="12" customHeight="1">
      <c r="A13" s="40" t="s">
        <v>512</v>
      </c>
      <c r="B13" s="25" t="s">
        <v>4</v>
      </c>
      <c r="C13" s="45">
        <v>2929</v>
      </c>
      <c r="D13" s="122">
        <f t="shared" si="0"/>
        <v>3250.832408435072</v>
      </c>
      <c r="E13" s="122">
        <f t="shared" si="1"/>
        <v>3421.9288509842863</v>
      </c>
      <c r="F13" s="653"/>
      <c r="G13" s="220" t="s">
        <v>523</v>
      </c>
      <c r="H13" s="226" t="s">
        <v>4</v>
      </c>
      <c r="I13" s="243">
        <v>63</v>
      </c>
      <c r="J13" s="225">
        <f t="shared" si="2"/>
        <v>70</v>
      </c>
    </row>
    <row r="14" spans="1:10" ht="12" customHeight="1">
      <c r="A14" s="40" t="s">
        <v>513</v>
      </c>
      <c r="B14" s="25" t="s">
        <v>4</v>
      </c>
      <c r="C14" s="45">
        <v>4469</v>
      </c>
      <c r="D14" s="122">
        <f t="shared" si="0"/>
        <v>4960.044395116537</v>
      </c>
      <c r="E14" s="122">
        <f t="shared" si="1"/>
        <v>5221.099363280566</v>
      </c>
      <c r="F14" s="653"/>
      <c r="G14" s="220" t="s">
        <v>524</v>
      </c>
      <c r="H14" s="226" t="s">
        <v>4</v>
      </c>
      <c r="I14" s="243">
        <v>112</v>
      </c>
      <c r="J14" s="225">
        <f t="shared" si="2"/>
        <v>124.44444444444444</v>
      </c>
    </row>
    <row r="15" spans="1:10" ht="12" customHeight="1">
      <c r="A15" s="656" t="s">
        <v>384</v>
      </c>
      <c r="B15" s="657"/>
      <c r="C15" s="657"/>
      <c r="D15" s="657"/>
      <c r="E15" s="658"/>
      <c r="F15" s="653"/>
      <c r="G15" s="220" t="s">
        <v>525</v>
      </c>
      <c r="H15" s="226" t="s">
        <v>4</v>
      </c>
      <c r="I15" s="243">
        <v>17</v>
      </c>
      <c r="J15" s="225">
        <f t="shared" si="2"/>
        <v>18.88888888888889</v>
      </c>
    </row>
    <row r="16" spans="1:10" ht="12" customHeight="1">
      <c r="A16" s="40" t="s">
        <v>509</v>
      </c>
      <c r="B16" s="25" t="s">
        <v>4</v>
      </c>
      <c r="C16" s="45">
        <v>3218</v>
      </c>
      <c r="D16" s="122">
        <f>C16/0.901</f>
        <v>3571.5871254162043</v>
      </c>
      <c r="E16" s="122">
        <f>D16/0.95</f>
        <v>3759.5653951749523</v>
      </c>
      <c r="F16" s="653"/>
      <c r="G16" s="220" t="s">
        <v>526</v>
      </c>
      <c r="H16" s="226" t="s">
        <v>4</v>
      </c>
      <c r="I16" s="243">
        <v>38</v>
      </c>
      <c r="J16" s="225">
        <f t="shared" si="2"/>
        <v>42.22222222222222</v>
      </c>
    </row>
    <row r="17" spans="1:10" ht="12" customHeight="1">
      <c r="A17" s="40" t="s">
        <v>510</v>
      </c>
      <c r="B17" s="25" t="s">
        <v>4</v>
      </c>
      <c r="C17" s="45">
        <v>1265</v>
      </c>
      <c r="D17" s="122">
        <f aca="true" t="shared" si="3" ref="D17:D23">C17/0.901</f>
        <v>1403.9955604883462</v>
      </c>
      <c r="E17" s="122">
        <f>D17/0.95</f>
        <v>1477.8900636719434</v>
      </c>
      <c r="F17" s="653"/>
      <c r="G17" s="220" t="s">
        <v>527</v>
      </c>
      <c r="H17" s="226" t="s">
        <v>4</v>
      </c>
      <c r="I17" s="243">
        <v>51</v>
      </c>
      <c r="J17" s="225">
        <f t="shared" si="2"/>
        <v>56.666666666666664</v>
      </c>
    </row>
    <row r="18" spans="1:10" ht="12" customHeight="1">
      <c r="A18" s="40" t="s">
        <v>693</v>
      </c>
      <c r="B18" s="25" t="s">
        <v>4</v>
      </c>
      <c r="C18" s="185">
        <v>207</v>
      </c>
      <c r="D18" s="122">
        <f t="shared" si="3"/>
        <v>229.7447280799112</v>
      </c>
      <c r="E18" s="122">
        <f>D18/0.95</f>
        <v>241.83655587359075</v>
      </c>
      <c r="F18" s="653"/>
      <c r="G18" s="220" t="s">
        <v>528</v>
      </c>
      <c r="H18" s="226" t="s">
        <v>4</v>
      </c>
      <c r="I18" s="243">
        <v>76</v>
      </c>
      <c r="J18" s="225">
        <f t="shared" si="2"/>
        <v>84.44444444444444</v>
      </c>
    </row>
    <row r="19" spans="1:10" ht="12" customHeight="1">
      <c r="A19" s="40" t="s">
        <v>694</v>
      </c>
      <c r="B19" s="25" t="s">
        <v>4</v>
      </c>
      <c r="C19" s="185">
        <v>720</v>
      </c>
      <c r="D19" s="122">
        <f t="shared" si="3"/>
        <v>799.1120976692564</v>
      </c>
      <c r="E19" s="122">
        <f>D20/0.95</f>
        <v>72.43413750803201</v>
      </c>
      <c r="F19" s="653"/>
      <c r="G19" s="220" t="s">
        <v>529</v>
      </c>
      <c r="H19" s="226" t="s">
        <v>4</v>
      </c>
      <c r="I19" s="243">
        <v>106</v>
      </c>
      <c r="J19" s="225">
        <f t="shared" si="2"/>
        <v>117.77777777777777</v>
      </c>
    </row>
    <row r="20" spans="1:10" ht="12" customHeight="1">
      <c r="A20" s="40" t="s">
        <v>385</v>
      </c>
      <c r="B20" s="25" t="s">
        <v>4</v>
      </c>
      <c r="C20" s="185">
        <v>62</v>
      </c>
      <c r="D20" s="122">
        <f t="shared" si="3"/>
        <v>68.81243063263041</v>
      </c>
      <c r="E20" s="122">
        <f>D21/0.95</f>
        <v>129.68047199018633</v>
      </c>
      <c r="F20" s="653"/>
      <c r="G20" s="220" t="s">
        <v>530</v>
      </c>
      <c r="H20" s="226" t="s">
        <v>4</v>
      </c>
      <c r="I20" s="243">
        <v>153</v>
      </c>
      <c r="J20" s="225">
        <f t="shared" si="2"/>
        <v>170</v>
      </c>
    </row>
    <row r="21" spans="1:10" ht="12" customHeight="1">
      <c r="A21" s="40" t="s">
        <v>386</v>
      </c>
      <c r="B21" s="25" t="s">
        <v>4</v>
      </c>
      <c r="C21" s="45">
        <v>111</v>
      </c>
      <c r="D21" s="122">
        <f t="shared" si="3"/>
        <v>123.19644839067702</v>
      </c>
      <c r="E21" s="122">
        <f>D23/0.95</f>
        <v>934.6340323617035</v>
      </c>
      <c r="F21" s="653"/>
      <c r="G21" s="220" t="s">
        <v>531</v>
      </c>
      <c r="H21" s="226" t="s">
        <v>4</v>
      </c>
      <c r="I21" s="243">
        <v>272</v>
      </c>
      <c r="J21" s="225">
        <f t="shared" si="2"/>
        <v>302.22222222222223</v>
      </c>
    </row>
    <row r="22" spans="1:10" ht="12" customHeight="1">
      <c r="A22" s="40" t="s">
        <v>387</v>
      </c>
      <c r="B22" s="25" t="s">
        <v>4</v>
      </c>
      <c r="C22" s="45">
        <v>2732</v>
      </c>
      <c r="D22" s="122">
        <f t="shared" si="3"/>
        <v>3032.186459489456</v>
      </c>
      <c r="E22" s="187"/>
      <c r="F22" s="653"/>
      <c r="G22" s="221" t="s">
        <v>532</v>
      </c>
      <c r="H22" s="226" t="s">
        <v>4</v>
      </c>
      <c r="I22" s="243">
        <v>30</v>
      </c>
      <c r="J22" s="225">
        <f t="shared" si="2"/>
        <v>33.333333333333336</v>
      </c>
    </row>
    <row r="23" spans="1:10" ht="12" customHeight="1">
      <c r="A23" s="40" t="s">
        <v>388</v>
      </c>
      <c r="B23" s="25" t="s">
        <v>4</v>
      </c>
      <c r="C23" s="45">
        <v>800</v>
      </c>
      <c r="D23" s="122">
        <f t="shared" si="3"/>
        <v>887.9023307436182</v>
      </c>
      <c r="E23" s="122">
        <f>D25/0.95</f>
        <v>351.6560546760909</v>
      </c>
      <c r="F23" s="653"/>
      <c r="G23" s="222" t="s">
        <v>533</v>
      </c>
      <c r="H23" s="226" t="s">
        <v>4</v>
      </c>
      <c r="I23" s="243">
        <v>67.5</v>
      </c>
      <c r="J23" s="225">
        <f t="shared" si="2"/>
        <v>75</v>
      </c>
    </row>
    <row r="24" spans="1:10" ht="12" customHeight="1">
      <c r="A24" s="660" t="s">
        <v>389</v>
      </c>
      <c r="B24" s="661"/>
      <c r="C24" s="661"/>
      <c r="D24" s="662"/>
      <c r="E24" s="122">
        <f>D26/0.95</f>
        <v>327.1219113265962</v>
      </c>
      <c r="F24" s="653"/>
      <c r="G24" s="222" t="s">
        <v>534</v>
      </c>
      <c r="H24" s="226" t="s">
        <v>4</v>
      </c>
      <c r="I24" s="243">
        <v>90</v>
      </c>
      <c r="J24" s="225">
        <f t="shared" si="2"/>
        <v>100</v>
      </c>
    </row>
    <row r="25" spans="1:10" ht="12" customHeight="1">
      <c r="A25" s="40" t="s">
        <v>572</v>
      </c>
      <c r="B25" s="25" t="s">
        <v>4</v>
      </c>
      <c r="C25" s="45">
        <v>301</v>
      </c>
      <c r="D25" s="122">
        <f>C25/0.901</f>
        <v>334.07325194228633</v>
      </c>
      <c r="E25" s="122">
        <f>D27/0.95</f>
        <v>18.692680647234067</v>
      </c>
      <c r="F25" s="653"/>
      <c r="G25" s="222" t="s">
        <v>535</v>
      </c>
      <c r="H25" s="226" t="s">
        <v>4</v>
      </c>
      <c r="I25" s="243">
        <v>135</v>
      </c>
      <c r="J25" s="225">
        <f t="shared" si="2"/>
        <v>150</v>
      </c>
    </row>
    <row r="26" spans="1:10" ht="12" customHeight="1">
      <c r="A26" s="40" t="s">
        <v>573</v>
      </c>
      <c r="B26" s="25" t="s">
        <v>4</v>
      </c>
      <c r="C26" s="45">
        <v>280</v>
      </c>
      <c r="D26" s="122">
        <f>C26/0.901</f>
        <v>310.7658157602664</v>
      </c>
      <c r="E26" s="184"/>
      <c r="F26" s="653"/>
      <c r="G26" s="222" t="s">
        <v>536</v>
      </c>
      <c r="H26" s="226" t="s">
        <v>4</v>
      </c>
      <c r="I26" s="243">
        <v>187.5</v>
      </c>
      <c r="J26" s="225">
        <f t="shared" si="2"/>
        <v>208.33333333333331</v>
      </c>
    </row>
    <row r="27" spans="1:10" ht="12" customHeight="1">
      <c r="A27" s="40" t="s">
        <v>390</v>
      </c>
      <c r="B27" s="25" t="s">
        <v>4</v>
      </c>
      <c r="C27" s="45">
        <v>16</v>
      </c>
      <c r="D27" s="122">
        <f>C27/0.901</f>
        <v>17.758046614872363</v>
      </c>
      <c r="E27" s="46">
        <f>D29/0.95</f>
        <v>3331.9703253694724</v>
      </c>
      <c r="F27" s="653"/>
      <c r="G27" s="222" t="s">
        <v>537</v>
      </c>
      <c r="H27" s="226" t="s">
        <v>4</v>
      </c>
      <c r="I27" s="263">
        <v>270</v>
      </c>
      <c r="J27" s="225">
        <f t="shared" si="2"/>
        <v>300</v>
      </c>
    </row>
    <row r="28" spans="1:10" ht="12" customHeight="1">
      <c r="A28" s="675" t="s">
        <v>391</v>
      </c>
      <c r="B28" s="676"/>
      <c r="C28" s="676"/>
      <c r="D28" s="676"/>
      <c r="E28" s="46">
        <f aca="true" t="shared" si="4" ref="E28:E33">D30/0.95</f>
        <v>2969.799637829313</v>
      </c>
      <c r="F28" s="653"/>
      <c r="G28" s="221" t="s">
        <v>538</v>
      </c>
      <c r="H28" s="226" t="s">
        <v>4</v>
      </c>
      <c r="I28" s="243">
        <v>480</v>
      </c>
      <c r="J28" s="225">
        <f t="shared" si="2"/>
        <v>533.3333333333334</v>
      </c>
    </row>
    <row r="29" spans="1:10" ht="12" customHeight="1">
      <c r="A29" s="186" t="s">
        <v>574</v>
      </c>
      <c r="B29" s="25" t="s">
        <v>4</v>
      </c>
      <c r="C29" s="242">
        <v>2852</v>
      </c>
      <c r="D29" s="241">
        <f>C29/0.901</f>
        <v>3165.3718091009987</v>
      </c>
      <c r="E29" s="46">
        <f t="shared" si="4"/>
        <v>2780.5362462760677</v>
      </c>
      <c r="F29" s="653"/>
      <c r="G29" s="220" t="s">
        <v>539</v>
      </c>
      <c r="H29" s="226" t="s">
        <v>4</v>
      </c>
      <c r="I29" s="236">
        <v>18</v>
      </c>
      <c r="J29" s="225">
        <f t="shared" si="2"/>
        <v>20</v>
      </c>
    </row>
    <row r="30" spans="1:10" ht="12" customHeight="1">
      <c r="A30" s="206" t="s">
        <v>392</v>
      </c>
      <c r="B30" s="25" t="s">
        <v>4</v>
      </c>
      <c r="C30" s="45">
        <v>2542</v>
      </c>
      <c r="D30" s="122">
        <f>C30/0.901</f>
        <v>2821.309655937847</v>
      </c>
      <c r="E30" s="46">
        <f t="shared" si="4"/>
        <v>4318.00922951107</v>
      </c>
      <c r="F30" s="653"/>
      <c r="G30" s="220" t="s">
        <v>540</v>
      </c>
      <c r="H30" s="226" t="s">
        <v>4</v>
      </c>
      <c r="I30" s="236">
        <v>40.5</v>
      </c>
      <c r="J30" s="225">
        <f t="shared" si="2"/>
        <v>45</v>
      </c>
    </row>
    <row r="31" spans="1:10" ht="12" customHeight="1">
      <c r="A31" s="40" t="s">
        <v>393</v>
      </c>
      <c r="B31" s="25" t="s">
        <v>4</v>
      </c>
      <c r="C31" s="185">
        <v>2380</v>
      </c>
      <c r="D31" s="122">
        <f aca="true" t="shared" si="5" ref="D31:D37">C31/0.901</f>
        <v>2641.509433962264</v>
      </c>
      <c r="E31" s="46">
        <f t="shared" si="4"/>
        <v>7785.501489572989</v>
      </c>
      <c r="F31" s="653"/>
      <c r="G31" s="220" t="s">
        <v>541</v>
      </c>
      <c r="H31" s="226" t="s">
        <v>4</v>
      </c>
      <c r="I31" s="236">
        <v>54</v>
      </c>
      <c r="J31" s="225">
        <f t="shared" si="2"/>
        <v>60</v>
      </c>
    </row>
    <row r="32" spans="1:10" ht="12" customHeight="1">
      <c r="A32" s="40" t="s">
        <v>468</v>
      </c>
      <c r="B32" s="25" t="s">
        <v>4</v>
      </c>
      <c r="C32" s="45">
        <v>3696</v>
      </c>
      <c r="D32" s="122">
        <f t="shared" si="5"/>
        <v>4102.108768035516</v>
      </c>
      <c r="E32" s="46">
        <f t="shared" si="4"/>
        <v>6977.043051580116</v>
      </c>
      <c r="F32" s="653"/>
      <c r="G32" s="220" t="s">
        <v>542</v>
      </c>
      <c r="H32" s="226" t="s">
        <v>4</v>
      </c>
      <c r="I32" s="236">
        <v>81</v>
      </c>
      <c r="J32" s="225">
        <f t="shared" si="2"/>
        <v>90</v>
      </c>
    </row>
    <row r="33" spans="1:10" ht="12" customHeight="1">
      <c r="A33" s="40" t="s">
        <v>469</v>
      </c>
      <c r="B33" s="25" t="s">
        <v>4</v>
      </c>
      <c r="C33" s="45">
        <v>6664</v>
      </c>
      <c r="D33" s="122">
        <f t="shared" si="5"/>
        <v>7396.226415094339</v>
      </c>
      <c r="E33" s="46">
        <f t="shared" si="4"/>
        <v>9813.657339797886</v>
      </c>
      <c r="F33" s="653"/>
      <c r="G33" s="220" t="s">
        <v>543</v>
      </c>
      <c r="H33" s="226" t="s">
        <v>4</v>
      </c>
      <c r="I33" s="236">
        <v>112.5</v>
      </c>
      <c r="J33" s="225">
        <f t="shared" si="2"/>
        <v>125</v>
      </c>
    </row>
    <row r="34" spans="1:10" ht="12" customHeight="1">
      <c r="A34" s="40" t="s">
        <v>470</v>
      </c>
      <c r="B34" s="25" t="s">
        <v>4</v>
      </c>
      <c r="C34" s="45">
        <v>5972</v>
      </c>
      <c r="D34" s="122">
        <f t="shared" si="5"/>
        <v>6628.19089900111</v>
      </c>
      <c r="E34" s="46"/>
      <c r="F34" s="653"/>
      <c r="G34" s="220" t="s">
        <v>544</v>
      </c>
      <c r="H34" s="226" t="s">
        <v>4</v>
      </c>
      <c r="I34" s="236">
        <v>162</v>
      </c>
      <c r="J34" s="225">
        <f t="shared" si="2"/>
        <v>180</v>
      </c>
    </row>
    <row r="35" spans="1:10" ht="12" customHeight="1">
      <c r="A35" s="40" t="s">
        <v>471</v>
      </c>
      <c r="B35" s="25" t="s">
        <v>4</v>
      </c>
      <c r="C35" s="45">
        <v>8400</v>
      </c>
      <c r="D35" s="122">
        <f t="shared" si="5"/>
        <v>9322.974472807991</v>
      </c>
      <c r="E35" s="46"/>
      <c r="F35" s="653"/>
      <c r="G35" s="220" t="s">
        <v>545</v>
      </c>
      <c r="H35" s="226" t="s">
        <v>4</v>
      </c>
      <c r="I35" s="236">
        <v>288</v>
      </c>
      <c r="J35" s="225">
        <f t="shared" si="2"/>
        <v>320</v>
      </c>
    </row>
    <row r="36" spans="1:10" ht="12" customHeight="1">
      <c r="A36" s="40" t="s">
        <v>472</v>
      </c>
      <c r="B36" s="25" t="s">
        <v>4</v>
      </c>
      <c r="C36" s="45">
        <v>17136</v>
      </c>
      <c r="D36" s="122">
        <f t="shared" si="5"/>
        <v>19018.867924528302</v>
      </c>
      <c r="E36" s="46">
        <f>D39/0.95</f>
        <v>0</v>
      </c>
      <c r="F36" s="653"/>
      <c r="G36" s="220" t="s">
        <v>546</v>
      </c>
      <c r="H36" s="226" t="s">
        <v>4</v>
      </c>
      <c r="I36" s="236">
        <v>96</v>
      </c>
      <c r="J36" s="225">
        <f t="shared" si="2"/>
        <v>106.66666666666666</v>
      </c>
    </row>
    <row r="37" spans="1:10" ht="12" customHeight="1">
      <c r="A37" s="40" t="s">
        <v>394</v>
      </c>
      <c r="B37" s="25" t="s">
        <v>4</v>
      </c>
      <c r="C37" s="45">
        <v>851</v>
      </c>
      <c r="D37" s="122">
        <f t="shared" si="5"/>
        <v>944.5061043285239</v>
      </c>
      <c r="E37" s="183"/>
      <c r="F37" s="193"/>
      <c r="G37" s="220" t="s">
        <v>547</v>
      </c>
      <c r="H37" s="226" t="s">
        <v>4</v>
      </c>
      <c r="I37" s="236">
        <v>150</v>
      </c>
      <c r="J37" s="225">
        <f t="shared" si="2"/>
        <v>166.66666666666666</v>
      </c>
    </row>
    <row r="38" spans="1:10" ht="12" customHeight="1">
      <c r="A38" s="40" t="s">
        <v>395</v>
      </c>
      <c r="B38" s="25" t="s">
        <v>4</v>
      </c>
      <c r="C38" s="377" t="s">
        <v>514</v>
      </c>
      <c r="D38" s="378"/>
      <c r="E38" s="183"/>
      <c r="F38" s="193"/>
      <c r="G38" s="220" t="s">
        <v>548</v>
      </c>
      <c r="H38" s="226" t="s">
        <v>4</v>
      </c>
      <c r="I38" s="236">
        <v>216</v>
      </c>
      <c r="J38" s="225">
        <f t="shared" si="2"/>
        <v>240</v>
      </c>
    </row>
    <row r="39" spans="1:10" ht="12" customHeight="1">
      <c r="A39" s="40" t="s">
        <v>396</v>
      </c>
      <c r="B39" s="25" t="s">
        <v>4</v>
      </c>
      <c r="C39" s="377" t="s">
        <v>514</v>
      </c>
      <c r="D39" s="378"/>
      <c r="E39" s="183"/>
      <c r="F39" s="193"/>
      <c r="G39" s="220" t="s">
        <v>549</v>
      </c>
      <c r="H39" s="226" t="s">
        <v>4</v>
      </c>
      <c r="I39" s="236">
        <v>384</v>
      </c>
      <c r="J39" s="225">
        <f t="shared" si="2"/>
        <v>426.66666666666663</v>
      </c>
    </row>
    <row r="40" spans="1:10" ht="12" customHeight="1">
      <c r="A40" s="672" t="s">
        <v>425</v>
      </c>
      <c r="B40" s="673"/>
      <c r="C40" s="673"/>
      <c r="D40" s="674"/>
      <c r="E40" s="183"/>
      <c r="F40" s="193"/>
      <c r="G40" s="223" t="s">
        <v>550</v>
      </c>
      <c r="H40" s="226" t="s">
        <v>4</v>
      </c>
      <c r="I40" s="236">
        <v>515</v>
      </c>
      <c r="J40" s="225">
        <f t="shared" si="2"/>
        <v>572.2222222222222</v>
      </c>
    </row>
    <row r="41" spans="1:10" ht="12" customHeight="1">
      <c r="A41" s="55" t="s">
        <v>266</v>
      </c>
      <c r="B41" s="8" t="s">
        <v>4</v>
      </c>
      <c r="C41" s="45">
        <v>11155</v>
      </c>
      <c r="D41" s="46">
        <f aca="true" t="shared" si="6" ref="D41:D52">C41/0.95</f>
        <v>11742.105263157895</v>
      </c>
      <c r="E41" s="183"/>
      <c r="F41" s="193"/>
      <c r="G41" s="223" t="s">
        <v>551</v>
      </c>
      <c r="H41" s="226" t="s">
        <v>4</v>
      </c>
      <c r="I41" s="236">
        <v>980</v>
      </c>
      <c r="J41" s="225">
        <f t="shared" si="2"/>
        <v>1088.888888888889</v>
      </c>
    </row>
    <row r="42" spans="1:10" ht="12" customHeight="1">
      <c r="A42" s="55" t="s">
        <v>445</v>
      </c>
      <c r="B42" s="8" t="s">
        <v>4</v>
      </c>
      <c r="C42" s="45">
        <v>11155</v>
      </c>
      <c r="D42" s="46">
        <f t="shared" si="6"/>
        <v>11742.105263157895</v>
      </c>
      <c r="E42" s="183"/>
      <c r="F42" s="193"/>
      <c r="G42" s="223" t="s">
        <v>570</v>
      </c>
      <c r="H42" s="226" t="s">
        <v>4</v>
      </c>
      <c r="I42" s="236">
        <v>465</v>
      </c>
      <c r="J42" s="225">
        <f t="shared" si="2"/>
        <v>516.6666666666666</v>
      </c>
    </row>
    <row r="43" spans="1:10" ht="12" customHeight="1">
      <c r="A43" s="55" t="s">
        <v>267</v>
      </c>
      <c r="B43" s="8" t="s">
        <v>4</v>
      </c>
      <c r="C43" s="45">
        <v>11155</v>
      </c>
      <c r="D43" s="46">
        <f t="shared" si="6"/>
        <v>11742.105263157895</v>
      </c>
      <c r="E43" s="199"/>
      <c r="F43" s="205"/>
      <c r="G43" s="223" t="s">
        <v>571</v>
      </c>
      <c r="H43" s="226" t="s">
        <v>4</v>
      </c>
      <c r="I43" s="236">
        <v>888</v>
      </c>
      <c r="J43" s="225">
        <f t="shared" si="2"/>
        <v>986.6666666666666</v>
      </c>
    </row>
    <row r="44" spans="1:10" ht="12" customHeight="1">
      <c r="A44" s="55" t="s">
        <v>473</v>
      </c>
      <c r="B44" s="8" t="s">
        <v>4</v>
      </c>
      <c r="C44" s="45">
        <v>11155</v>
      </c>
      <c r="D44" s="46">
        <f t="shared" si="6"/>
        <v>11742.105263157895</v>
      </c>
      <c r="E44" s="46">
        <f>D59/0.95</f>
        <v>154.3859649122807</v>
      </c>
      <c r="F44" s="28"/>
      <c r="G44" s="224" t="s">
        <v>552</v>
      </c>
      <c r="H44" s="226" t="s">
        <v>4</v>
      </c>
      <c r="I44" s="236">
        <v>460</v>
      </c>
      <c r="J44" s="225">
        <f t="shared" si="2"/>
        <v>511.1111111111111</v>
      </c>
    </row>
    <row r="45" spans="1:10" ht="12" customHeight="1">
      <c r="A45" s="55" t="s">
        <v>268</v>
      </c>
      <c r="B45" s="8" t="s">
        <v>4</v>
      </c>
      <c r="C45" s="45">
        <v>11155</v>
      </c>
      <c r="D45" s="46">
        <f t="shared" si="6"/>
        <v>11742.105263157895</v>
      </c>
      <c r="E45" s="46">
        <f>D60/0.95</f>
        <v>168.42105263157896</v>
      </c>
      <c r="F45" s="28"/>
      <c r="G45" s="224" t="s">
        <v>553</v>
      </c>
      <c r="H45" s="226" t="s">
        <v>4</v>
      </c>
      <c r="I45" s="236">
        <v>750</v>
      </c>
      <c r="J45" s="225">
        <f t="shared" si="2"/>
        <v>833.3333333333333</v>
      </c>
    </row>
    <row r="46" spans="1:10" ht="12" customHeight="1">
      <c r="A46" s="55" t="s">
        <v>269</v>
      </c>
      <c r="B46" s="8" t="s">
        <v>4</v>
      </c>
      <c r="C46" s="45">
        <v>12305</v>
      </c>
      <c r="D46" s="46">
        <f t="shared" si="6"/>
        <v>12952.631578947368</v>
      </c>
      <c r="E46" s="46">
        <f>D61/0.95</f>
        <v>203.50877192982455</v>
      </c>
      <c r="F46" s="28"/>
      <c r="G46" s="224" t="s">
        <v>554</v>
      </c>
      <c r="H46" s="226" t="s">
        <v>4</v>
      </c>
      <c r="I46" s="236">
        <v>650</v>
      </c>
      <c r="J46" s="225">
        <f>I46/0.9</f>
        <v>722.2222222222222</v>
      </c>
    </row>
    <row r="47" spans="1:10" ht="13.5">
      <c r="A47" s="55" t="s">
        <v>474</v>
      </c>
      <c r="B47" s="8" t="s">
        <v>4</v>
      </c>
      <c r="C47" s="45">
        <v>18630</v>
      </c>
      <c r="D47" s="46">
        <f t="shared" si="6"/>
        <v>19610.526315789473</v>
      </c>
      <c r="E47" s="46">
        <f>D62/0.95</f>
        <v>238.59649122807016</v>
      </c>
      <c r="F47" s="28"/>
      <c r="G47" s="224" t="s">
        <v>564</v>
      </c>
      <c r="H47" s="226" t="s">
        <v>4</v>
      </c>
      <c r="I47" s="236">
        <v>250</v>
      </c>
      <c r="J47" s="225">
        <f t="shared" si="2"/>
        <v>277.77777777777777</v>
      </c>
    </row>
    <row r="48" spans="1:10" ht="12" customHeight="1">
      <c r="A48" s="98" t="s">
        <v>270</v>
      </c>
      <c r="B48" s="8" t="s">
        <v>4</v>
      </c>
      <c r="C48" s="45">
        <v>23184</v>
      </c>
      <c r="D48" s="46">
        <f t="shared" si="6"/>
        <v>24404.21052631579</v>
      </c>
      <c r="E48" s="199"/>
      <c r="F48" s="205"/>
      <c r="G48" s="224" t="s">
        <v>565</v>
      </c>
      <c r="H48" s="226" t="s">
        <v>4</v>
      </c>
      <c r="I48" s="236">
        <v>51</v>
      </c>
      <c r="J48" s="225">
        <f t="shared" si="2"/>
        <v>56.666666666666664</v>
      </c>
    </row>
    <row r="49" spans="1:10" ht="12" customHeight="1">
      <c r="A49" s="55" t="s">
        <v>271</v>
      </c>
      <c r="B49" s="8" t="s">
        <v>4</v>
      </c>
      <c r="C49" s="45">
        <v>25300</v>
      </c>
      <c r="D49" s="46">
        <f t="shared" si="6"/>
        <v>26631.578947368424</v>
      </c>
      <c r="E49" s="46">
        <f>D64/0.95</f>
        <v>266.6666666666667</v>
      </c>
      <c r="F49" s="117"/>
      <c r="G49" s="249" t="s">
        <v>592</v>
      </c>
      <c r="H49" s="226" t="s">
        <v>4</v>
      </c>
      <c r="I49" s="236">
        <v>2990</v>
      </c>
      <c r="J49" s="225">
        <f t="shared" si="2"/>
        <v>3322.222222222222</v>
      </c>
    </row>
    <row r="50" spans="1:10" ht="12" customHeight="1">
      <c r="A50" s="98" t="s">
        <v>272</v>
      </c>
      <c r="B50" s="8" t="s">
        <v>4</v>
      </c>
      <c r="C50" s="45">
        <v>26380</v>
      </c>
      <c r="D50" s="46">
        <f t="shared" si="6"/>
        <v>27768.42105263158</v>
      </c>
      <c r="E50" s="46">
        <f aca="true" t="shared" si="7" ref="E50:E62">D65/0.95</f>
        <v>266.6666666666667</v>
      </c>
      <c r="F50" s="117"/>
      <c r="G50" s="250" t="s">
        <v>576</v>
      </c>
      <c r="H50" s="226" t="s">
        <v>4</v>
      </c>
      <c r="I50" s="236">
        <v>3297</v>
      </c>
      <c r="J50" s="225">
        <f t="shared" si="2"/>
        <v>3663.333333333333</v>
      </c>
    </row>
    <row r="51" spans="1:10" ht="12" customHeight="1">
      <c r="A51" s="57" t="s">
        <v>488</v>
      </c>
      <c r="B51" s="62" t="s">
        <v>4</v>
      </c>
      <c r="C51" s="47">
        <v>4055</v>
      </c>
      <c r="D51" s="46">
        <f t="shared" si="6"/>
        <v>4268.421052631579</v>
      </c>
      <c r="E51" s="46">
        <f t="shared" si="7"/>
        <v>286.5497076023392</v>
      </c>
      <c r="F51" s="117"/>
      <c r="G51" s="251" t="s">
        <v>577</v>
      </c>
      <c r="H51" s="226" t="s">
        <v>4</v>
      </c>
      <c r="I51" s="236">
        <v>4630</v>
      </c>
      <c r="J51" s="225">
        <f t="shared" si="2"/>
        <v>5144.444444444444</v>
      </c>
    </row>
    <row r="52" spans="1:10" ht="12" customHeight="1">
      <c r="A52" s="57" t="s">
        <v>489</v>
      </c>
      <c r="B52" s="62" t="s">
        <v>4</v>
      </c>
      <c r="C52" s="47">
        <v>1970</v>
      </c>
      <c r="D52" s="46">
        <f t="shared" si="6"/>
        <v>2073.684210526316</v>
      </c>
      <c r="E52" s="46">
        <f t="shared" si="7"/>
        <v>329.82456140350877</v>
      </c>
      <c r="F52" s="117"/>
      <c r="G52" s="252" t="s">
        <v>578</v>
      </c>
      <c r="H52" s="226" t="s">
        <v>4</v>
      </c>
      <c r="I52" s="236">
        <v>4980</v>
      </c>
      <c r="J52" s="225">
        <f t="shared" si="2"/>
        <v>5533.333333333333</v>
      </c>
    </row>
    <row r="53" spans="1:10" ht="12" customHeight="1">
      <c r="A53" s="677" t="s">
        <v>585</v>
      </c>
      <c r="B53" s="678"/>
      <c r="C53" s="678"/>
      <c r="D53" s="679"/>
      <c r="E53" s="46">
        <f t="shared" si="7"/>
        <v>362.5730994152047</v>
      </c>
      <c r="F53" s="117"/>
      <c r="G53" s="693" t="s">
        <v>579</v>
      </c>
      <c r="H53" s="694"/>
      <c r="I53" s="694"/>
      <c r="J53" s="695"/>
    </row>
    <row r="54" spans="1:10" ht="12" customHeight="1">
      <c r="A54" s="680"/>
      <c r="B54" s="681"/>
      <c r="C54" s="681"/>
      <c r="D54" s="682"/>
      <c r="E54" s="46">
        <f t="shared" si="7"/>
        <v>362.5730994152047</v>
      </c>
      <c r="F54" s="117"/>
      <c r="G54" s="696"/>
      <c r="H54" s="697"/>
      <c r="I54" s="697"/>
      <c r="J54" s="698"/>
    </row>
    <row r="55" spans="1:10" ht="12" customHeight="1">
      <c r="A55" s="680"/>
      <c r="B55" s="681"/>
      <c r="C55" s="681"/>
      <c r="D55" s="682"/>
      <c r="E55" s="46">
        <f t="shared" si="7"/>
        <v>1631.578947368421</v>
      </c>
      <c r="F55" s="117"/>
      <c r="G55" s="699"/>
      <c r="H55" s="700"/>
      <c r="I55" s="700"/>
      <c r="J55" s="701"/>
    </row>
    <row r="56" spans="1:10" ht="12" customHeight="1">
      <c r="A56" s="683"/>
      <c r="B56" s="684"/>
      <c r="C56" s="684"/>
      <c r="D56" s="685"/>
      <c r="E56" s="274"/>
      <c r="F56" s="274"/>
      <c r="G56" s="274"/>
      <c r="H56" s="274"/>
      <c r="I56" s="274"/>
      <c r="J56" s="275"/>
    </row>
    <row r="57" spans="1:10" ht="12" customHeight="1">
      <c r="A57" s="273" t="s">
        <v>399</v>
      </c>
      <c r="B57" s="274"/>
      <c r="C57" s="274"/>
      <c r="D57" s="274"/>
      <c r="E57" s="46">
        <f t="shared" si="7"/>
        <v>0</v>
      </c>
      <c r="F57" s="117"/>
      <c r="G57" s="415" t="s">
        <v>206</v>
      </c>
      <c r="H57" s="416"/>
      <c r="I57" s="416"/>
      <c r="J57" s="629"/>
    </row>
    <row r="58" spans="1:10" ht="12" customHeight="1">
      <c r="A58" s="669" t="s">
        <v>192</v>
      </c>
      <c r="B58" s="670"/>
      <c r="C58" s="670"/>
      <c r="D58" s="671"/>
      <c r="E58" s="46">
        <f t="shared" si="7"/>
        <v>0</v>
      </c>
      <c r="F58" s="117"/>
      <c r="G58" s="43" t="s">
        <v>207</v>
      </c>
      <c r="H58" s="20" t="s">
        <v>4</v>
      </c>
      <c r="I58" s="47">
        <v>132</v>
      </c>
      <c r="J58" s="46">
        <f>I58/0.9</f>
        <v>146.66666666666666</v>
      </c>
    </row>
    <row r="59" spans="1:10" ht="12.75">
      <c r="A59" s="43" t="s">
        <v>193</v>
      </c>
      <c r="B59" s="58" t="s">
        <v>4</v>
      </c>
      <c r="C59" s="47">
        <v>132</v>
      </c>
      <c r="D59" s="46">
        <f>C59/0.9</f>
        <v>146.66666666666666</v>
      </c>
      <c r="E59" s="46">
        <f t="shared" si="7"/>
        <v>0</v>
      </c>
      <c r="F59" s="118"/>
      <c r="G59" s="43" t="s">
        <v>208</v>
      </c>
      <c r="H59" s="20" t="s">
        <v>4</v>
      </c>
      <c r="I59" s="47">
        <v>156</v>
      </c>
      <c r="J59" s="46">
        <f aca="true" t="shared" si="8" ref="J59:J70">I59/0.9</f>
        <v>173.33333333333334</v>
      </c>
    </row>
    <row r="60" spans="1:10" ht="12.75">
      <c r="A60" s="43" t="s">
        <v>194</v>
      </c>
      <c r="B60" s="58" t="s">
        <v>4</v>
      </c>
      <c r="C60" s="47">
        <v>144</v>
      </c>
      <c r="D60" s="46">
        <f aca="true" t="shared" si="9" ref="D60:D71">C60/0.9</f>
        <v>160</v>
      </c>
      <c r="E60" s="46">
        <f t="shared" si="7"/>
        <v>0</v>
      </c>
      <c r="G60" s="43" t="s">
        <v>209</v>
      </c>
      <c r="H60" s="20" t="s">
        <v>4</v>
      </c>
      <c r="I60" s="44">
        <v>204</v>
      </c>
      <c r="J60" s="46">
        <f t="shared" si="8"/>
        <v>226.66666666666666</v>
      </c>
    </row>
    <row r="61" spans="1:10" ht="12.75">
      <c r="A61" s="43" t="s">
        <v>195</v>
      </c>
      <c r="B61" s="58" t="s">
        <v>4</v>
      </c>
      <c r="C61" s="44">
        <v>174</v>
      </c>
      <c r="D61" s="46">
        <f t="shared" si="9"/>
        <v>193.33333333333331</v>
      </c>
      <c r="E61" s="46"/>
      <c r="G61" s="43" t="s">
        <v>210</v>
      </c>
      <c r="H61" s="20" t="s">
        <v>4</v>
      </c>
      <c r="I61" s="44">
        <v>255</v>
      </c>
      <c r="J61" s="46">
        <f t="shared" si="8"/>
        <v>283.3333333333333</v>
      </c>
    </row>
    <row r="62" spans="1:10" ht="12.75">
      <c r="A62" s="43" t="s">
        <v>196</v>
      </c>
      <c r="B62" s="58" t="s">
        <v>4</v>
      </c>
      <c r="C62" s="44">
        <v>204</v>
      </c>
      <c r="D62" s="46">
        <f t="shared" si="9"/>
        <v>226.66666666666666</v>
      </c>
      <c r="E62" s="46">
        <f t="shared" si="7"/>
        <v>0</v>
      </c>
      <c r="G62" s="43" t="s">
        <v>211</v>
      </c>
      <c r="H62" s="20" t="s">
        <v>4</v>
      </c>
      <c r="I62" s="47">
        <v>290</v>
      </c>
      <c r="J62" s="46">
        <f t="shared" si="8"/>
        <v>322.22222222222223</v>
      </c>
    </row>
    <row r="63" spans="1:10" ht="12.75">
      <c r="A63" s="43" t="s">
        <v>197</v>
      </c>
      <c r="B63" s="58" t="s">
        <v>4</v>
      </c>
      <c r="C63" s="47">
        <v>204</v>
      </c>
      <c r="D63" s="46">
        <f t="shared" si="9"/>
        <v>226.66666666666666</v>
      </c>
      <c r="E63" s="77"/>
      <c r="G63" s="43" t="s">
        <v>212</v>
      </c>
      <c r="H63" s="20" t="s">
        <v>4</v>
      </c>
      <c r="I63" s="47">
        <v>320</v>
      </c>
      <c r="J63" s="46">
        <f t="shared" si="8"/>
        <v>355.55555555555554</v>
      </c>
    </row>
    <row r="64" spans="1:10" ht="12.75">
      <c r="A64" s="43" t="s">
        <v>198</v>
      </c>
      <c r="B64" s="8" t="s">
        <v>4</v>
      </c>
      <c r="C64" s="47">
        <v>228</v>
      </c>
      <c r="D64" s="46">
        <f t="shared" si="9"/>
        <v>253.33333333333331</v>
      </c>
      <c r="G64" s="43" t="s">
        <v>213</v>
      </c>
      <c r="H64" s="20" t="s">
        <v>4</v>
      </c>
      <c r="I64" s="44">
        <v>400</v>
      </c>
      <c r="J64" s="46">
        <f t="shared" si="8"/>
        <v>444.44444444444446</v>
      </c>
    </row>
    <row r="65" spans="1:10" ht="12.75">
      <c r="A65" s="43" t="s">
        <v>199</v>
      </c>
      <c r="B65" s="8" t="s">
        <v>4</v>
      </c>
      <c r="C65" s="44">
        <v>228</v>
      </c>
      <c r="D65" s="46">
        <f t="shared" si="9"/>
        <v>253.33333333333331</v>
      </c>
      <c r="G65" s="43" t="s">
        <v>214</v>
      </c>
      <c r="H65" s="20" t="s">
        <v>4</v>
      </c>
      <c r="I65" s="44">
        <v>415</v>
      </c>
      <c r="J65" s="46">
        <f t="shared" si="8"/>
        <v>461.1111111111111</v>
      </c>
    </row>
    <row r="66" spans="1:10" ht="12.75">
      <c r="A66" s="43" t="s">
        <v>200</v>
      </c>
      <c r="B66" s="8" t="s">
        <v>4</v>
      </c>
      <c r="C66" s="44">
        <v>245</v>
      </c>
      <c r="D66" s="46">
        <f t="shared" si="9"/>
        <v>272.22222222222223</v>
      </c>
      <c r="G66" s="43" t="s">
        <v>215</v>
      </c>
      <c r="H66" s="20" t="s">
        <v>4</v>
      </c>
      <c r="I66" s="44">
        <v>748</v>
      </c>
      <c r="J66" s="46">
        <f t="shared" si="8"/>
        <v>831.1111111111111</v>
      </c>
    </row>
    <row r="67" spans="1:10" ht="12.75">
      <c r="A67" s="43" t="s">
        <v>201</v>
      </c>
      <c r="B67" s="8" t="s">
        <v>4</v>
      </c>
      <c r="C67" s="44">
        <v>282</v>
      </c>
      <c r="D67" s="46">
        <f t="shared" si="9"/>
        <v>313.3333333333333</v>
      </c>
      <c r="G67" s="43" t="s">
        <v>216</v>
      </c>
      <c r="H67" s="20" t="s">
        <v>4</v>
      </c>
      <c r="I67" s="44">
        <v>770</v>
      </c>
      <c r="J67" s="46">
        <f t="shared" si="8"/>
        <v>855.5555555555555</v>
      </c>
    </row>
    <row r="68" spans="1:10" ht="12.75">
      <c r="A68" s="43" t="s">
        <v>202</v>
      </c>
      <c r="B68" s="8" t="s">
        <v>4</v>
      </c>
      <c r="C68" s="44">
        <v>310</v>
      </c>
      <c r="D68" s="46">
        <f t="shared" si="9"/>
        <v>344.44444444444446</v>
      </c>
      <c r="G68" s="43" t="s">
        <v>217</v>
      </c>
      <c r="H68" s="20" t="s">
        <v>4</v>
      </c>
      <c r="I68" s="44">
        <v>870</v>
      </c>
      <c r="J68" s="46">
        <f t="shared" si="8"/>
        <v>966.6666666666666</v>
      </c>
    </row>
    <row r="69" spans="1:10" ht="12.75">
      <c r="A69" s="43" t="s">
        <v>203</v>
      </c>
      <c r="B69" s="8" t="s">
        <v>4</v>
      </c>
      <c r="C69" s="44">
        <v>310</v>
      </c>
      <c r="D69" s="46">
        <f t="shared" si="9"/>
        <v>344.44444444444446</v>
      </c>
      <c r="G69" s="43" t="s">
        <v>218</v>
      </c>
      <c r="H69" s="20" t="s">
        <v>4</v>
      </c>
      <c r="I69" s="44">
        <v>1900</v>
      </c>
      <c r="J69" s="46">
        <f t="shared" si="8"/>
        <v>2111.111111111111</v>
      </c>
    </row>
    <row r="70" spans="1:10" ht="12.75">
      <c r="A70" s="43" t="s">
        <v>204</v>
      </c>
      <c r="B70" s="58" t="s">
        <v>4</v>
      </c>
      <c r="C70" s="44">
        <v>1395</v>
      </c>
      <c r="D70" s="46">
        <f t="shared" si="9"/>
        <v>1550</v>
      </c>
      <c r="G70" s="43" t="s">
        <v>219</v>
      </c>
      <c r="H70" s="20" t="s">
        <v>4</v>
      </c>
      <c r="I70" s="44">
        <v>3500</v>
      </c>
      <c r="J70" s="46">
        <f t="shared" si="8"/>
        <v>3888.8888888888887</v>
      </c>
    </row>
    <row r="71" spans="1:10" ht="12.75">
      <c r="A71" s="43" t="s">
        <v>205</v>
      </c>
      <c r="B71" s="58" t="s">
        <v>4</v>
      </c>
      <c r="C71" s="44">
        <v>2969</v>
      </c>
      <c r="D71" s="46">
        <f t="shared" si="9"/>
        <v>3298.8888888888887</v>
      </c>
      <c r="G71" s="436" t="s">
        <v>220</v>
      </c>
      <c r="H71" s="651"/>
      <c r="I71" s="651"/>
      <c r="J71" s="652"/>
    </row>
    <row r="72" spans="1:10" ht="12.75">
      <c r="A72" s="663" t="s">
        <v>397</v>
      </c>
      <c r="B72" s="664"/>
      <c r="C72" s="664"/>
      <c r="D72" s="665"/>
      <c r="G72" s="43" t="s">
        <v>221</v>
      </c>
      <c r="H72" s="8" t="s">
        <v>4</v>
      </c>
      <c r="I72" s="47">
        <v>120</v>
      </c>
      <c r="J72" s="46">
        <f>I72/0.901</f>
        <v>133.18534961154273</v>
      </c>
    </row>
    <row r="73" spans="1:10" ht="12.75">
      <c r="A73" s="666"/>
      <c r="B73" s="667"/>
      <c r="C73" s="667"/>
      <c r="D73" s="668"/>
      <c r="G73" s="43" t="s">
        <v>222</v>
      </c>
      <c r="H73" s="8" t="s">
        <v>4</v>
      </c>
      <c r="I73" s="47">
        <v>150</v>
      </c>
      <c r="J73" s="46">
        <f>I73/0.901</f>
        <v>166.48168701442842</v>
      </c>
    </row>
    <row r="74" spans="1:10" ht="12.75" customHeight="1">
      <c r="A74" s="686" t="s">
        <v>398</v>
      </c>
      <c r="B74" s="687"/>
      <c r="C74" s="687"/>
      <c r="D74" s="688"/>
      <c r="G74" s="43" t="s">
        <v>419</v>
      </c>
      <c r="H74" s="8" t="s">
        <v>4</v>
      </c>
      <c r="I74" s="44">
        <v>180</v>
      </c>
      <c r="J74" s="46">
        <f>I74/0.901</f>
        <v>199.7780244173141</v>
      </c>
    </row>
    <row r="75" spans="1:10" ht="12.75">
      <c r="A75" s="689"/>
      <c r="B75" s="690"/>
      <c r="C75" s="690"/>
      <c r="D75" s="691"/>
      <c r="G75" s="43" t="s">
        <v>223</v>
      </c>
      <c r="H75" s="8" t="s">
        <v>4</v>
      </c>
      <c r="I75" s="44">
        <v>686</v>
      </c>
      <c r="J75" s="46">
        <f>I75/0.901</f>
        <v>761.3762486126526</v>
      </c>
    </row>
    <row r="76" spans="1:10" ht="12.75">
      <c r="A76" s="689"/>
      <c r="B76" s="690"/>
      <c r="C76" s="690"/>
      <c r="D76" s="691"/>
      <c r="G76" s="43" t="s">
        <v>418</v>
      </c>
      <c r="H76" s="8" t="s">
        <v>4</v>
      </c>
      <c r="I76" s="289">
        <v>1120</v>
      </c>
      <c r="J76" s="46">
        <f>I76/0.901</f>
        <v>1243.0632630410655</v>
      </c>
    </row>
    <row r="77" spans="1:10" ht="12.75">
      <c r="A77" s="278"/>
      <c r="B77" s="279"/>
      <c r="C77" s="279"/>
      <c r="D77" s="280"/>
      <c r="G77" s="79"/>
      <c r="H77" s="80"/>
      <c r="I77" s="80"/>
      <c r="J77" s="91"/>
    </row>
    <row r="78" spans="1:4" ht="12.75">
      <c r="A78" s="194"/>
      <c r="B78" s="194"/>
      <c r="C78" s="194"/>
      <c r="D78" s="194"/>
    </row>
    <row r="80" spans="1:4" ht="12.75">
      <c r="A80" s="22"/>
      <c r="B80" s="22"/>
      <c r="C80" s="22"/>
      <c r="D80" s="22"/>
    </row>
    <row r="81" spans="1:6" ht="12.75">
      <c r="A81" s="659"/>
      <c r="B81" s="659"/>
      <c r="C81" s="659"/>
      <c r="D81" s="659"/>
      <c r="E81" s="112"/>
      <c r="F81" s="112"/>
    </row>
    <row r="82" spans="1:6" ht="12.75">
      <c r="A82" s="216"/>
      <c r="B82" s="217"/>
      <c r="C82" s="218"/>
      <c r="D82" s="219"/>
      <c r="E82" s="112"/>
      <c r="F82" s="112"/>
    </row>
    <row r="83" spans="1:6" ht="12.75">
      <c r="A83" s="216"/>
      <c r="B83" s="217"/>
      <c r="C83" s="218"/>
      <c r="D83" s="219"/>
      <c r="E83" s="112"/>
      <c r="F83" s="112"/>
    </row>
    <row r="84" spans="1:6" ht="12.75">
      <c r="A84" s="216"/>
      <c r="B84" s="217"/>
      <c r="C84" s="218"/>
      <c r="D84" s="219"/>
      <c r="E84" s="112"/>
      <c r="F84" s="112"/>
    </row>
    <row r="85" spans="1:6" ht="12.75">
      <c r="A85" s="215"/>
      <c r="B85" s="87"/>
      <c r="C85" s="197"/>
      <c r="D85" s="198"/>
      <c r="E85" s="112"/>
      <c r="F85" s="112"/>
    </row>
    <row r="86" spans="5:6" ht="12.75">
      <c r="E86" s="112"/>
      <c r="F86" s="112"/>
    </row>
    <row r="87" spans="5:6" ht="12.75">
      <c r="E87" s="112"/>
      <c r="F87" s="112"/>
    </row>
    <row r="88" spans="5:6" ht="12.75">
      <c r="E88" s="112"/>
      <c r="F88" s="112"/>
    </row>
    <row r="89" spans="5:6" ht="12.75">
      <c r="E89" s="112"/>
      <c r="F89" s="112"/>
    </row>
    <row r="90" spans="5:6" ht="12.75">
      <c r="E90" s="112"/>
      <c r="F90" s="112"/>
    </row>
    <row r="91" spans="5:6" ht="12.75">
      <c r="E91" s="112"/>
      <c r="F91" s="112"/>
    </row>
    <row r="92" spans="5:6" ht="12.75">
      <c r="E92" s="112"/>
      <c r="F92" s="112"/>
    </row>
    <row r="93" spans="5:6" ht="12.75">
      <c r="E93" s="112"/>
      <c r="F93" s="112"/>
    </row>
    <row r="94" spans="1:6" ht="12.75">
      <c r="A94" s="201"/>
      <c r="B94" s="202"/>
      <c r="C94" s="203"/>
      <c r="D94" s="204"/>
      <c r="E94" s="112"/>
      <c r="F94" s="112"/>
    </row>
    <row r="95" spans="1:6" ht="12.75">
      <c r="A95" s="124"/>
      <c r="B95" s="202"/>
      <c r="C95" s="203"/>
      <c r="D95" s="204"/>
      <c r="E95" s="112"/>
      <c r="F95" s="112"/>
    </row>
    <row r="96" spans="1:6" ht="12.75">
      <c r="A96" s="124"/>
      <c r="B96" s="202"/>
      <c r="C96" s="203"/>
      <c r="D96" s="204"/>
      <c r="E96" s="112"/>
      <c r="F96" s="112"/>
    </row>
    <row r="97" spans="1:6" ht="12.75">
      <c r="A97" s="124"/>
      <c r="B97" s="202"/>
      <c r="C97" s="83"/>
      <c r="D97" s="204"/>
      <c r="E97" s="112"/>
      <c r="F97" s="112"/>
    </row>
    <row r="98" spans="1:6" ht="12.75">
      <c r="A98" s="124"/>
      <c r="B98" s="202"/>
      <c r="C98" s="83"/>
      <c r="D98" s="204"/>
      <c r="E98" s="112"/>
      <c r="F98" s="112"/>
    </row>
    <row r="99" spans="1:6" ht="12.75">
      <c r="A99" s="124"/>
      <c r="B99" s="202"/>
      <c r="C99" s="83"/>
      <c r="D99" s="204"/>
      <c r="E99" s="112"/>
      <c r="F99" s="112"/>
    </row>
    <row r="100" spans="1:6" ht="12.75">
      <c r="A100" s="124"/>
      <c r="B100" s="202"/>
      <c r="C100" s="83"/>
      <c r="D100" s="204"/>
      <c r="E100" s="112"/>
      <c r="F100" s="112"/>
    </row>
    <row r="101" spans="1:6" ht="12.75">
      <c r="A101" s="124"/>
      <c r="B101" s="202"/>
      <c r="C101" s="83"/>
      <c r="D101" s="204"/>
      <c r="E101" s="112"/>
      <c r="F101" s="112"/>
    </row>
    <row r="102" spans="1:6" ht="12.75">
      <c r="A102" s="124"/>
      <c r="B102" s="202"/>
      <c r="C102" s="203"/>
      <c r="D102" s="204"/>
      <c r="E102" s="112"/>
      <c r="F102" s="112"/>
    </row>
    <row r="103" spans="1:6" ht="12.75">
      <c r="A103" s="124"/>
      <c r="B103" s="202"/>
      <c r="C103" s="83"/>
      <c r="D103" s="204"/>
      <c r="E103" s="112"/>
      <c r="F103" s="112"/>
    </row>
    <row r="104" spans="1:6" ht="12.75">
      <c r="A104" s="124"/>
      <c r="B104" s="202"/>
      <c r="C104" s="83"/>
      <c r="D104" s="204"/>
      <c r="E104" s="112"/>
      <c r="F104" s="112"/>
    </row>
    <row r="105" spans="1:6" ht="12.75">
      <c r="A105" s="112"/>
      <c r="B105" s="112"/>
      <c r="C105" s="112"/>
      <c r="D105" s="112"/>
      <c r="E105" s="112"/>
      <c r="F105" s="112"/>
    </row>
    <row r="106" spans="1:6" ht="12.75">
      <c r="A106" s="112"/>
      <c r="B106" s="112"/>
      <c r="C106" s="112"/>
      <c r="D106" s="112"/>
      <c r="E106" s="112"/>
      <c r="F106" s="112"/>
    </row>
    <row r="107" spans="1:6" ht="12.75">
      <c r="A107" s="112"/>
      <c r="B107" s="112"/>
      <c r="C107" s="112"/>
      <c r="D107" s="112"/>
      <c r="E107" s="112"/>
      <c r="F107" s="112"/>
    </row>
    <row r="108" spans="1:6" ht="12.75">
      <c r="A108" s="112"/>
      <c r="B108" s="112"/>
      <c r="C108" s="112"/>
      <c r="D108" s="112"/>
      <c r="E108" s="112"/>
      <c r="F108" s="112"/>
    </row>
    <row r="109" spans="1:4" ht="12.75">
      <c r="A109" s="112"/>
      <c r="B109" s="112"/>
      <c r="C109" s="112"/>
      <c r="D109" s="112"/>
    </row>
    <row r="110" spans="1:4" ht="12.75">
      <c r="A110" s="112"/>
      <c r="B110" s="112"/>
      <c r="C110" s="112"/>
      <c r="D110" s="112"/>
    </row>
    <row r="111" spans="1:4" ht="12.75">
      <c r="A111" s="124"/>
      <c r="B111" s="80"/>
      <c r="C111" s="83"/>
      <c r="D111" s="77"/>
    </row>
    <row r="112" spans="1:4" ht="12.75">
      <c r="A112" s="124"/>
      <c r="B112" s="80"/>
      <c r="C112" s="83"/>
      <c r="D112" s="77"/>
    </row>
    <row r="113" spans="1:4" ht="12.75">
      <c r="A113" s="124"/>
      <c r="B113" s="80"/>
      <c r="C113" s="83"/>
      <c r="D113" s="77"/>
    </row>
    <row r="114" spans="1:4" ht="12.75">
      <c r="A114" s="124"/>
      <c r="B114" s="80"/>
      <c r="C114" s="83"/>
      <c r="D114" s="77"/>
    </row>
    <row r="115" spans="1:4" ht="12.75">
      <c r="A115" s="124"/>
      <c r="B115" s="80"/>
      <c r="C115" s="83"/>
      <c r="D115" s="77"/>
    </row>
    <row r="116" spans="1:4" ht="12.75">
      <c r="A116" s="124"/>
      <c r="B116" s="80"/>
      <c r="C116" s="83"/>
      <c r="D116" s="77"/>
    </row>
    <row r="117" spans="1:4" ht="12.75">
      <c r="A117" s="124"/>
      <c r="B117" s="80"/>
      <c r="C117" s="83"/>
      <c r="D117" s="77"/>
    </row>
    <row r="118" spans="1:4" ht="12.75">
      <c r="A118" s="129"/>
      <c r="B118" s="80"/>
      <c r="C118" s="83"/>
      <c r="D118" s="77"/>
    </row>
    <row r="119" spans="1:4" ht="12.75">
      <c r="A119" s="124"/>
      <c r="B119" s="80"/>
      <c r="C119" s="203"/>
      <c r="D119" s="77"/>
    </row>
    <row r="120" spans="1:4" ht="12.75">
      <c r="A120" s="129"/>
      <c r="B120" s="80"/>
      <c r="C120" s="203"/>
      <c r="D120" s="77"/>
    </row>
    <row r="121" spans="1:4" ht="12.75">
      <c r="A121" s="112"/>
      <c r="B121" s="112"/>
      <c r="C121" s="112"/>
      <c r="D121" s="112"/>
    </row>
  </sheetData>
  <sheetProtection/>
  <mergeCells count="22">
    <mergeCell ref="A1:J1"/>
    <mergeCell ref="A3:J3"/>
    <mergeCell ref="A4:J4"/>
    <mergeCell ref="A5:J5"/>
    <mergeCell ref="A2:J2"/>
    <mergeCell ref="G53:J55"/>
    <mergeCell ref="A81:D81"/>
    <mergeCell ref="A24:D24"/>
    <mergeCell ref="A72:D73"/>
    <mergeCell ref="A58:D58"/>
    <mergeCell ref="A40:D40"/>
    <mergeCell ref="A28:D28"/>
    <mergeCell ref="A53:D56"/>
    <mergeCell ref="A74:D76"/>
    <mergeCell ref="G71:J71"/>
    <mergeCell ref="G57:J57"/>
    <mergeCell ref="F7:F36"/>
    <mergeCell ref="G7:J7"/>
    <mergeCell ref="C39:D39"/>
    <mergeCell ref="C38:D38"/>
    <mergeCell ref="A15:E15"/>
    <mergeCell ref="A7:E7"/>
  </mergeCells>
  <hyperlinks>
    <hyperlink ref="G7:J7" r:id="rId1" display="Полиграфическая продукция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Rusarsenal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Павел Глазов</cp:lastModifiedBy>
  <cp:lastPrinted>2015-11-25T05:39:41Z</cp:lastPrinted>
  <dcterms:created xsi:type="dcterms:W3CDTF">2001-08-14T13:20:47Z</dcterms:created>
  <dcterms:modified xsi:type="dcterms:W3CDTF">2016-11-09T09:21:14Z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